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mariangela.carbonaro\Desktop\"/>
    </mc:Choice>
  </mc:AlternateContent>
  <workbookProtection workbookPassword="F5F9" lockStructure="1"/>
  <bookViews>
    <workbookView xWindow="0" yWindow="0" windowWidth="28635" windowHeight="12870"/>
  </bookViews>
  <sheets>
    <sheet name="Sintesi Lotti" sheetId="9" r:id="rId1"/>
    <sheet name="Foglio1" sheetId="10" state="hidden" r:id="rId2"/>
  </sheets>
  <definedNames>
    <definedName name="_xlnm._FilterDatabase" localSheetId="0" hidden="1">'Sintesi Lotti'!$A$1:$N$40</definedName>
    <definedName name="_xlnm.Print_Area" localSheetId="0">'Sintesi Lotti'!$G$1:$AG$40</definedName>
    <definedName name="DATAPUB">#REF!</definedName>
    <definedName name="MAX">#REF!</definedName>
    <definedName name="MEZZO">#REF!</definedName>
    <definedName name="Q">#REF!</definedName>
    <definedName name="SENSIBILITA">#REF!</definedName>
    <definedName name="somma">'Sintesi Lotti'!#REF!</definedName>
    <definedName name="SPEC">#REF!</definedName>
    <definedName name="TIPOPREZZO">#REF!</definedName>
    <definedName name="TIPOREGOLA">#REF!</definedName>
    <definedName name="TIPOSA">#REF!</definedName>
    <definedName name="_xlnm.Print_Titles" localSheetId="0">'Sintesi Lotti'!$1:$1</definedName>
    <definedName name="USO">#REF!</definedName>
  </definedNames>
  <calcPr calcId="171027"/>
</workbook>
</file>

<file path=xl/calcChain.xml><?xml version="1.0" encoding="utf-8"?>
<calcChain xmlns="http://schemas.openxmlformats.org/spreadsheetml/2006/main">
  <c r="N20" i="9" l="1"/>
  <c r="N17" i="9"/>
  <c r="N14" i="9"/>
  <c r="N13" i="9"/>
  <c r="AH13" i="9" l="1"/>
  <c r="AH17" i="9"/>
  <c r="AH20" i="9" l="1"/>
  <c r="AH14" i="9"/>
  <c r="AE2" i="9" l="1"/>
  <c r="N2" i="9"/>
  <c r="AC2" i="9" s="1"/>
  <c r="AE38" i="9"/>
  <c r="N38" i="9"/>
  <c r="AE37" i="9"/>
  <c r="N37" i="9"/>
  <c r="AE36" i="9"/>
  <c r="N36" i="9"/>
  <c r="AE35" i="9"/>
  <c r="N35" i="9"/>
  <c r="AE34" i="9"/>
  <c r="N34" i="9"/>
  <c r="AE33" i="9"/>
  <c r="N33" i="9"/>
  <c r="AE32" i="9"/>
  <c r="N32" i="9"/>
  <c r="AE31" i="9"/>
  <c r="N31" i="9"/>
  <c r="AE30" i="9"/>
  <c r="N30" i="9"/>
  <c r="AE23" i="9"/>
  <c r="N23" i="9"/>
  <c r="AE19" i="9"/>
  <c r="N19" i="9"/>
  <c r="AE18" i="9"/>
  <c r="N18" i="9"/>
  <c r="AE29" i="9"/>
  <c r="N29" i="9"/>
  <c r="AE28" i="9"/>
  <c r="N28" i="9"/>
  <c r="AE22" i="9"/>
  <c r="N22" i="9"/>
  <c r="AE27" i="9"/>
  <c r="N27" i="9"/>
  <c r="AE12" i="9"/>
  <c r="N12" i="9"/>
  <c r="AE11" i="9"/>
  <c r="N11" i="9"/>
  <c r="AE10" i="9"/>
  <c r="N10" i="9"/>
  <c r="AE26" i="9"/>
  <c r="N26" i="9"/>
  <c r="AE25" i="9"/>
  <c r="N25" i="9"/>
  <c r="AE21" i="9"/>
  <c r="N21" i="9"/>
  <c r="AE16" i="9"/>
  <c r="N16" i="9"/>
  <c r="AE15" i="9"/>
  <c r="N15" i="9"/>
  <c r="AE9" i="9"/>
  <c r="N9" i="9"/>
  <c r="AE8" i="9"/>
  <c r="N8" i="9"/>
  <c r="AE7" i="9"/>
  <c r="N7" i="9"/>
  <c r="AE6" i="9"/>
  <c r="N6" i="9"/>
  <c r="AE24" i="9"/>
  <c r="N24" i="9"/>
  <c r="AE3" i="9"/>
  <c r="N3" i="9"/>
  <c r="AC3" i="9" s="1"/>
  <c r="AE5" i="9"/>
  <c r="N5" i="9"/>
  <c r="AE4" i="9"/>
  <c r="N4" i="9"/>
  <c r="AC33" i="9" l="1"/>
  <c r="AH33" i="9"/>
  <c r="AC5" i="9"/>
  <c r="AH5" i="9"/>
  <c r="AC24" i="9"/>
  <c r="AH24" i="9"/>
  <c r="AC9" i="9"/>
  <c r="AH9" i="9"/>
  <c r="AC16" i="9"/>
  <c r="AH16" i="9"/>
  <c r="AC21" i="9"/>
  <c r="AH21" i="9"/>
  <c r="AC10" i="9"/>
  <c r="AH10" i="9"/>
  <c r="AC22" i="9"/>
  <c r="AH22" i="9"/>
  <c r="AC19" i="9"/>
  <c r="AH19" i="9"/>
  <c r="AC23" i="9"/>
  <c r="AH23" i="9"/>
  <c r="AC30" i="9"/>
  <c r="AH30" i="9"/>
  <c r="AC34" i="9"/>
  <c r="AH34" i="9"/>
  <c r="AC38" i="9"/>
  <c r="AH38" i="9"/>
  <c r="AC4" i="9"/>
  <c r="AH4" i="9"/>
  <c r="AC8" i="9"/>
  <c r="AH8" i="9"/>
  <c r="AH26" i="9"/>
  <c r="AC37" i="9"/>
  <c r="AH37" i="9"/>
  <c r="AH7" i="9"/>
  <c r="AH25" i="9"/>
  <c r="AH12" i="9"/>
  <c r="AH29" i="9"/>
  <c r="AH32" i="9"/>
  <c r="AH36" i="9"/>
  <c r="AH2" i="9"/>
  <c r="AC15" i="9"/>
  <c r="AH15" i="9"/>
  <c r="AC27" i="9"/>
  <c r="AH27" i="9"/>
  <c r="AC18" i="9"/>
  <c r="AH18" i="9"/>
  <c r="AH3" i="9"/>
  <c r="AC6" i="9"/>
  <c r="AH6" i="9"/>
  <c r="AH11" i="9"/>
  <c r="AH28" i="9"/>
  <c r="AH31" i="9"/>
  <c r="AH35" i="9"/>
  <c r="AC36" i="9"/>
  <c r="AC25" i="9"/>
  <c r="AC26" i="9"/>
  <c r="AC32" i="9"/>
  <c r="AC7" i="9"/>
  <c r="AC12" i="9"/>
  <c r="AC29" i="9"/>
  <c r="AC11" i="9"/>
  <c r="AC28" i="9"/>
  <c r="AC31" i="9"/>
  <c r="AC35" i="9"/>
</calcChain>
</file>

<file path=xl/sharedStrings.xml><?xml version="1.0" encoding="utf-8"?>
<sst xmlns="http://schemas.openxmlformats.org/spreadsheetml/2006/main" count="484" uniqueCount="273">
  <si>
    <t>Soluzione acquosa isotonica di sodio ipoclorito+sodio cloruro (550ppm di cloro attivo/disponibile) per l'antisepsi cute lesa, mucose, terapia iniettiva. Flac.1000ml</t>
  </si>
  <si>
    <t>flacone</t>
  </si>
  <si>
    <t>tubo</t>
  </si>
  <si>
    <t>pezzo</t>
  </si>
  <si>
    <t>gel sterile lubrificante con clorexidina 0,05% in associazione ad anestetico locale per cateterismo vescicale 10-15g</t>
  </si>
  <si>
    <t>litro</t>
  </si>
  <si>
    <t>Sconto</t>
  </si>
  <si>
    <t>2c</t>
  </si>
  <si>
    <t>17b</t>
  </si>
  <si>
    <t>preparato contenete tensioattivi con idoneo principio attivo da utilizzarsi per il lavaggio delle mani, deve avere attività fungicida, battericida e virucida- flacone da 1000 ml</t>
  </si>
  <si>
    <t xml:space="preserve"> Soluzione idroalcolica con idoneo principio attivo ad attività battericida, levulicida e virucida Flac. Da 100 ml a 250 ml </t>
  </si>
  <si>
    <t xml:space="preserve">Clorexidina gluconato 20% in soluzione acquosa da diluire- per antisepsi cute lesa e mucose Flacone da 1000 ml </t>
  </si>
  <si>
    <t>PVP iodio 10% in pomata dermatologica per antisepsi cute lesa/mucose tubo 20/30 g</t>
  </si>
  <si>
    <t>PVP iodio (iodio attivo 10%) 10% in pomata dermatologica/gel per antisepsi cute lesa/mucose tubo 100 g</t>
  </si>
  <si>
    <t>Formulazione disinfettante con potere detergente per trattamento pre-sterilizzazione di dispositivi medici, attivo su tutti i fattori di rischio presenti in ospedale, sia per utilizzo in manuale che per vasche ad ultrasuoni.</t>
  </si>
  <si>
    <t>Soluzione acquosa di alcool etilico al 70% per disinfezione dei dispositivi medici.Flac.1000 ml</t>
  </si>
  <si>
    <t>clorexidina 0,2% colluttorio flaconi da 100 a 500 ml</t>
  </si>
  <si>
    <t>gel idroalcolico con alcol etilico o alcol isopropilico o n-propilico per la disinfezione delle mani flac da 700/1000 ml circa</t>
  </si>
  <si>
    <t>disinfettante alcolico 95° per dispositivi medici non invasivi 1000 ml</t>
  </si>
  <si>
    <t>2a</t>
  </si>
  <si>
    <t>2b</t>
  </si>
  <si>
    <t>2d</t>
  </si>
  <si>
    <t>17a</t>
  </si>
  <si>
    <t>18b</t>
  </si>
  <si>
    <t>21a</t>
  </si>
  <si>
    <t>21b</t>
  </si>
  <si>
    <t>23a</t>
  </si>
  <si>
    <t>23b</t>
  </si>
  <si>
    <t>29b</t>
  </si>
  <si>
    <t>29c</t>
  </si>
  <si>
    <t>35a</t>
  </si>
  <si>
    <t>35b</t>
  </si>
  <si>
    <t>salvietta</t>
  </si>
  <si>
    <t>flacone/busta</t>
  </si>
  <si>
    <t>monodose</t>
  </si>
  <si>
    <t>100 ml</t>
  </si>
  <si>
    <t>confezione monodose con beccuccio applicatore</t>
  </si>
  <si>
    <t>11</t>
  </si>
  <si>
    <t>48</t>
  </si>
  <si>
    <t>54</t>
  </si>
  <si>
    <t>55</t>
  </si>
  <si>
    <t>56</t>
  </si>
  <si>
    <t>57</t>
  </si>
  <si>
    <t>59</t>
  </si>
  <si>
    <t>63</t>
  </si>
  <si>
    <t>66</t>
  </si>
  <si>
    <t>67</t>
  </si>
  <si>
    <t>75</t>
  </si>
  <si>
    <t>76</t>
  </si>
  <si>
    <t>79</t>
  </si>
  <si>
    <t>Lotto precedente gara</t>
  </si>
  <si>
    <t>LAVAGGIO DISPOSITIVI MEDICI SENZA AZIONE SPORICIDA</t>
  </si>
  <si>
    <t>preparato contenete tensioattivi con idoneo principio attivo da utilizzarsi per il lavaggio delle mani, deve avere attività fungicida, battericida e virucida- flacone da 500 ml</t>
  </si>
  <si>
    <t>Clorexidina gluconato 2% soluzione alcolica monodose 20-30ml</t>
  </si>
  <si>
    <t>Clorexidina gluconato 2% soluzione alcolica in confezioni di capacità da 250 a 500 ml</t>
  </si>
  <si>
    <t>Gel idroalcolico semplice con emollienti/protettivi per prevenire la disidratazione cutanea. Flac. Max 125 ml</t>
  </si>
  <si>
    <t>Gel idroalcolico semplice con emollienti/protettivi per prevenire la disidratazione cutanea. Flac. Da max 1000 ml</t>
  </si>
  <si>
    <t xml:space="preserve">Soluzione alcolica pronta all'uso addizionata di idoneo PA ad azione battericida, fungicida e virucida per l'antisepsi chirurgica delle mani. Flac. Max 250ml </t>
  </si>
  <si>
    <t>Emulsione o soluzione detergente a PH compreso tra 3,5 e 5,5, eudermico, priva di antisettici, con emollienti - Flacone da 500 ml con riduttore di flusso</t>
  </si>
  <si>
    <t xml:space="preserve"> Soluzione idroalcolica con idoneo principio attivo ad attività battericida, levulicida e virucida con contenuto in alcool non inferiore al 70%, priva di acetone o altra sostanza irritante per le vie respiratorie e per gli occhi, incolore. Flac 500ml </t>
  </si>
  <si>
    <t xml:space="preserve"> Soluzione idroalcolica con idoneo principio attivo ad attività battericida, levulicida e virucida con contenuto in alcool non inferiore al 70%, priva di acetone o altra sostanza irritante per le vie respiratorie e per gli occhi, incolore e/o colarato 1000ml </t>
  </si>
  <si>
    <t xml:space="preserve">PVP iodio stabilizzato 7,5%-10 % in soluzione acquosa (al 10% di iodio disponibile). Flacone da 250 ml </t>
  </si>
  <si>
    <t>PVP iodio stabilizzato 7,5%-10 % in soluzione acquosa (al 10% di iodio disponibile). Flacone da 500 ml</t>
  </si>
  <si>
    <t>Soluzione acquosa isotonica di sodio ipoclorito + sodio cloruro (550ppm di cloro attivo/disponibile) per l'antisepsi cute lesa, mucose, terapia iniettiva. Flac.500ml</t>
  </si>
  <si>
    <t>Dicloroisocianurato di sodio (50% cloro disponibile/attivo) in compresse contenenti 2,5 g di NaDCC</t>
  </si>
  <si>
    <t xml:space="preserve">numero di dosi, alla concentrazione d'uso con tempo di contatto di 10/15 minuti, per trattamento pre sterilizzazione per preparare 1 litro di soluzione </t>
  </si>
  <si>
    <t>clorexidina 2% con/senza colorante, o derivato dello iodio organico in dispositivo con applicatore - 3 ml circa utilizzo : disinfezione cute prima di procedure mediche invasive</t>
  </si>
  <si>
    <t>clorexidina 2% con/senza colorante, o derivato dello iodio organico in dispositivo con applicatore - 10 ml circa utilizzo : disinfezione cute prima di procedure mediche invasive</t>
  </si>
  <si>
    <t>clorexidina 2% con/senza colorante, o derivato dello iodio organico in dispositivo con applicatore - 25 ml circa utilizzo : disinfezione cute prima di procedure mediche invasive</t>
  </si>
  <si>
    <t>clorexidina al 2% con colorante, in soluzione idroalcolica pronta per l'uso in confezioni da 100/120 ml per l'uso in sala operatoria.</t>
  </si>
  <si>
    <t xml:space="preserve"> soluzione idroalcolica addizionata di idoneo p.a. ad azione disinfettante con antiossidanti pronta all'uso per conservazione dello strumentario chirurgico. flac.1000ml</t>
  </si>
  <si>
    <t>panno monouso imbevuto di disinfettante a base di clorexidina o altro idoneo principi attivi per la disinfezione a freddo di superfici e dispositi medici non invasivi</t>
  </si>
  <si>
    <t>soluzione pronta all’uso con azione sul biofilm, con poliesanide e betaina detergente per ferite acute e croniche e per ustioni</t>
  </si>
  <si>
    <t>gel pronto all’uso con poliesanide e betaina con azione detergente e umettante per ferite acute e croniche superficiali e profonde nonché ustioni</t>
  </si>
  <si>
    <t xml:space="preserve">panno monouso imbevuto di disinfettante a base di ipoclorito per la disinfezione a freddo di superfici </t>
  </si>
  <si>
    <t>Clorexidina gluconato 2% soluzione alcolica 1000 ml</t>
  </si>
  <si>
    <t>DISINFEZIONE CUTE LESA</t>
  </si>
  <si>
    <t>LAVAGGIO/FRIZIONAMENTO IGIENICO MANI E/O CUTE INTEGRA</t>
  </si>
  <si>
    <t>LAVAGGIO/FRIZIONAMENTO CHIRURGICO MANI E/O CUTE INTEGRA</t>
  </si>
  <si>
    <t>compressa</t>
  </si>
  <si>
    <t>Colonna1</t>
  </si>
  <si>
    <t>Colonna2</t>
  </si>
  <si>
    <t>Colonna3</t>
  </si>
  <si>
    <t>Colonna4</t>
  </si>
  <si>
    <t>Totale</t>
  </si>
  <si>
    <t>Unità di Misura</t>
  </si>
  <si>
    <t>Aliquota IVA</t>
  </si>
  <si>
    <t>Prezzo offerto per Confezione</t>
  </si>
  <si>
    <t>Nome commerciale prodotto offerto</t>
  </si>
  <si>
    <t>Numero di u.m. per confezione</t>
  </si>
  <si>
    <t>Fabbisogno quadriennale</t>
  </si>
  <si>
    <t>Codice RDM (per DM)</t>
  </si>
  <si>
    <t>Prezzo al pubblico (per SM) o di listino per u.m. senza IVA</t>
  </si>
  <si>
    <t>Prezzo offerto per u.m. senza IVA</t>
  </si>
  <si>
    <t>Valore complessivo fornitura IVA esclusa</t>
  </si>
  <si>
    <t>Importo Offerto per confezione</t>
  </si>
  <si>
    <t>Fabbisogno annuo</t>
  </si>
  <si>
    <t>TEST</t>
  </si>
  <si>
    <t>spazzola-spugna monouso  preimbevuta di clorexidina gluconato 4% in soluzione saponosa per detersione e antisepsi preoperatoria di unghie, mani e braccia</t>
  </si>
  <si>
    <t>spazzola-spugna monouso  preimbevuta di polivinilpirrolidone iodio (contenuto iodio libero 10%) al 7,5-10% in soluzione saponosa per detersione e antisepsi preoperatoria di unghie, mani e braccia</t>
  </si>
  <si>
    <t>SUPPORTI MURO</t>
  </si>
  <si>
    <t>Note</t>
  </si>
  <si>
    <r>
      <t>Ragione Sociale ditta produttrice</t>
    </r>
    <r>
      <rPr>
        <b/>
        <vertAlign val="superscript"/>
        <sz val="10"/>
        <rFont val="Trebuchet MS"/>
        <family val="2"/>
      </rPr>
      <t>3</t>
    </r>
  </si>
  <si>
    <t>Codice Paraf</t>
  </si>
  <si>
    <t>Classificazione d'uso</t>
  </si>
  <si>
    <t>602269986F</t>
  </si>
  <si>
    <t>6022722B69</t>
  </si>
  <si>
    <t>60227556A6</t>
  </si>
  <si>
    <t>6023439B19</t>
  </si>
  <si>
    <t>602345042F</t>
  </si>
  <si>
    <t>6023461D40</t>
  </si>
  <si>
    <t>6023481DC1</t>
  </si>
  <si>
    <t>602397449A</t>
  </si>
  <si>
    <t>6023983C05</t>
  </si>
  <si>
    <t>602403461D</t>
  </si>
  <si>
    <t>6024098AEC</t>
  </si>
  <si>
    <t>602410832F</t>
  </si>
  <si>
    <t>60241158F4</t>
  </si>
  <si>
    <t>6024120D13</t>
  </si>
  <si>
    <t>6024141E67</t>
  </si>
  <si>
    <t>6024156AC9</t>
  </si>
  <si>
    <t>6024316ED1</t>
  </si>
  <si>
    <t>6024333CD9</t>
  </si>
  <si>
    <t>6024705FD4</t>
  </si>
  <si>
    <t>6024739BE4</t>
  </si>
  <si>
    <t>6024797BC1</t>
  </si>
  <si>
    <t>60248084D7</t>
  </si>
  <si>
    <t>602482420C</t>
  </si>
  <si>
    <t>6024917EC7</t>
  </si>
  <si>
    <t>60249455E5</t>
  </si>
  <si>
    <t>6024970A85</t>
  </si>
  <si>
    <t>60250024EF</t>
  </si>
  <si>
    <t>PU aggiudicazione</t>
  </si>
  <si>
    <t>Valore di aggiudicazione</t>
  </si>
  <si>
    <t>PROTOSAN</t>
  </si>
  <si>
    <t>Protosan Wound Gel X</t>
  </si>
  <si>
    <t>Aqua Touch Jelly</t>
  </si>
  <si>
    <t xml:space="preserve">Clorexifarm 20% concentrato per soluzione cutanea </t>
  </si>
  <si>
    <t>Braunol 10% unguento tubetto “IT” 20g</t>
  </si>
  <si>
    <t>Giodiclonil</t>
  </si>
  <si>
    <t>Farmecol 70</t>
  </si>
  <si>
    <t>Neclorex 2% PREP</t>
  </si>
  <si>
    <t>NEW DERM 5,5,</t>
  </si>
  <si>
    <t xml:space="preserve">Gioalcol ammonio </t>
  </si>
  <si>
    <t>Aniosyme BD1</t>
  </si>
  <si>
    <t>Braunol 7,5  bottiglia Rondo IT 250ml soluzione</t>
  </si>
  <si>
    <t>Braunol 7,5% bottiglia IT 500ml soluzione</t>
  </si>
  <si>
    <t>Braunol 10% unguento tubetto “IT” 100 g</t>
  </si>
  <si>
    <t>Septosol  95 1000ml</t>
  </si>
  <si>
    <t>METADENT COLLUTTORIO</t>
  </si>
  <si>
    <t>Clorexinal 2% 20 ML</t>
  </si>
  <si>
    <t>Clorexinal 2% ML500</t>
  </si>
  <si>
    <t>Citroclorex 2% ML1000</t>
  </si>
  <si>
    <t>Citroclorex 2% RED  120 ML</t>
  </si>
  <si>
    <t>Neoxidina alcolica Incolore 100 ML</t>
  </si>
  <si>
    <t>Neoxinol alcolico  500 ML</t>
  </si>
  <si>
    <t>Neoxinol alcolico  1000 ML</t>
  </si>
  <si>
    <t>Neoxidina mani 500 ML</t>
  </si>
  <si>
    <t>Neoxidina mani 1000 ML</t>
  </si>
  <si>
    <t>Neoxidina alcolica Incolore 250 ML</t>
  </si>
  <si>
    <t>Septaman gel 100ML</t>
  </si>
  <si>
    <t>Septaman gel 1000ML</t>
  </si>
  <si>
    <t>STERISOL ROSSO  700 ML</t>
  </si>
  <si>
    <t>AMUCHINA BLEACH WIPE</t>
  </si>
  <si>
    <t>NEX  CLOREX  C2</t>
  </si>
  <si>
    <t>NEX IODIO P2</t>
  </si>
  <si>
    <t>CITROCLOREX2% MD</t>
  </si>
  <si>
    <t>ANGELINI</t>
  </si>
  <si>
    <t>ARS CHIRURGICA</t>
  </si>
  <si>
    <t>B.BRAUN</t>
  </si>
  <si>
    <t>CEA</t>
  </si>
  <si>
    <t>DEMA HOSPITAL</t>
  </si>
  <si>
    <t>ECOLAB (ESOFORM)</t>
  </si>
  <si>
    <t>GIOCHEMICA</t>
  </si>
  <si>
    <t>NUOVA FARMEC</t>
  </si>
  <si>
    <t>Aggiudicatario</t>
  </si>
  <si>
    <t xml:space="preserve">Lotto </t>
  </si>
  <si>
    <t>Descrizione prodotto offerto</t>
  </si>
  <si>
    <t>CIG</t>
  </si>
  <si>
    <t>€ 5,70 x barattolo da 100 cp</t>
  </si>
  <si>
    <t>Codice prodotto fornitore</t>
  </si>
  <si>
    <t>Codice CND (per DM)</t>
  </si>
  <si>
    <t>Codice ATC (per SM)</t>
  </si>
  <si>
    <t>Registrazione N. (per PMC)</t>
  </si>
  <si>
    <t>PMC</t>
  </si>
  <si>
    <t>DM</t>
  </si>
  <si>
    <t>U9099</t>
  </si>
  <si>
    <t>784395/R</t>
  </si>
  <si>
    <t>M040499</t>
  </si>
  <si>
    <t>M04040502</t>
  </si>
  <si>
    <t>SM</t>
  </si>
  <si>
    <t>D08AG02</t>
  </si>
  <si>
    <t>D08AX07</t>
  </si>
  <si>
    <t>D03010101</t>
  </si>
  <si>
    <t>308205/R</t>
  </si>
  <si>
    <t>19116</t>
  </si>
  <si>
    <t>115010E</t>
  </si>
  <si>
    <t>19442</t>
  </si>
  <si>
    <t>115019E</t>
  </si>
  <si>
    <t>115025E</t>
  </si>
  <si>
    <t>D020199</t>
  </si>
  <si>
    <t>791198/R</t>
  </si>
  <si>
    <t>D0302</t>
  </si>
  <si>
    <t>587087/R</t>
  </si>
  <si>
    <t>EE101</t>
  </si>
  <si>
    <t>D0701</t>
  </si>
  <si>
    <t>534587/R</t>
  </si>
  <si>
    <t>D08AC02</t>
  </si>
  <si>
    <t>PF195</t>
  </si>
  <si>
    <t>PF192</t>
  </si>
  <si>
    <t>D0799</t>
  </si>
  <si>
    <t>64729/R</t>
  </si>
  <si>
    <t>PF313</t>
  </si>
  <si>
    <t>PF373</t>
  </si>
  <si>
    <t>19922</t>
  </si>
  <si>
    <t>D0299</t>
  </si>
  <si>
    <t>75150/R</t>
  </si>
  <si>
    <t>16596</t>
  </si>
  <si>
    <t>PF069</t>
  </si>
  <si>
    <t>D08AC52</t>
  </si>
  <si>
    <t>PF067</t>
  </si>
  <si>
    <t>PF324</t>
  </si>
  <si>
    <t>-</t>
  </si>
  <si>
    <t>109334/R</t>
  </si>
  <si>
    <t>747387/R</t>
  </si>
  <si>
    <t>ATG-L 011 P</t>
  </si>
  <si>
    <t>032151211</t>
  </si>
  <si>
    <t>032151223</t>
  </si>
  <si>
    <t>032151159</t>
  </si>
  <si>
    <t>032151161</t>
  </si>
  <si>
    <t>032192027</t>
  </si>
  <si>
    <t>032192039</t>
  </si>
  <si>
    <t>D03040148</t>
  </si>
  <si>
    <t>037843012</t>
  </si>
  <si>
    <t>037894033</t>
  </si>
  <si>
    <t>PF209</t>
  </si>
  <si>
    <t>037894019</t>
  </si>
  <si>
    <t>PF202</t>
  </si>
  <si>
    <t>AN1200</t>
  </si>
  <si>
    <t>D07020106</t>
  </si>
  <si>
    <t>COLLUTTORIO</t>
  </si>
  <si>
    <t>SAPONE LIQUIDO</t>
  </si>
  <si>
    <t>914652755</t>
  </si>
  <si>
    <t>904183252</t>
  </si>
  <si>
    <t>914643325</t>
  </si>
  <si>
    <t>914643337</t>
  </si>
  <si>
    <t>917432155</t>
  </si>
  <si>
    <t>924800699</t>
  </si>
  <si>
    <t>902599834</t>
  </si>
  <si>
    <t>908563644</t>
  </si>
  <si>
    <t>908563657</t>
  </si>
  <si>
    <t>906133830</t>
  </si>
  <si>
    <t>904188240</t>
  </si>
  <si>
    <t>PDC0150AD</t>
  </si>
  <si>
    <t>906133499</t>
  </si>
  <si>
    <t>903596904</t>
  </si>
  <si>
    <t>925869063</t>
  </si>
  <si>
    <t>925869075</t>
  </si>
  <si>
    <t>904188190</t>
  </si>
  <si>
    <t>906133436</t>
  </si>
  <si>
    <t>915415234</t>
  </si>
  <si>
    <t>961700263</t>
  </si>
  <si>
    <t>902596295</t>
  </si>
  <si>
    <t>972060735</t>
  </si>
  <si>
    <t>972060786</t>
  </si>
  <si>
    <t>972060800</t>
  </si>
  <si>
    <t>904336777</t>
  </si>
  <si>
    <t>931419129</t>
  </si>
  <si>
    <t>961700491</t>
  </si>
  <si>
    <r>
      <t xml:space="preserve"> Amukine Med 0,05% soluzione cutanea </t>
    </r>
    <r>
      <rPr>
        <sz val="11"/>
        <rFont val="Arial"/>
        <family val="2"/>
      </rPr>
      <t xml:space="preserve"> 500ml</t>
    </r>
  </si>
  <si>
    <r>
      <t xml:space="preserve">Amukine Med 0,05%   soluzione cutanea </t>
    </r>
    <r>
      <rPr>
        <sz val="11"/>
        <rFont val="Arial"/>
        <family val="2"/>
      </rPr>
      <t>1000ml</t>
    </r>
  </si>
  <si>
    <t xml:space="preserve">Codice AIC/PARAF </t>
  </si>
  <si>
    <t xml:space="preserve">Tipologia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</si>
</sst>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* #,##0_-;\-* #,##0_-;_-* &quot;-&quot;??_-;_-@_-"/>
    <numFmt numFmtId="167" formatCode="_-[$€-410]\ * #,##0.0000_-;\-[$€-410]\ * #,##0.0000_-;_-[$€-410]\ * &quot;-&quot;????_-;_-@_-"/>
    <numFmt numFmtId="168" formatCode="_-&quot;€&quot;\ * #,##0.0000_-;\-&quot;€&quot;\ * #,##0.0000_-;_-&quot;€&quot;\ * &quot;-&quot;??_-;_-@_-"/>
  </numFmts>
  <fonts count="15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vertAlign val="superscript"/>
      <sz val="10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rgb="FFFF0000"/>
      <name val="Trebuchet MS"/>
      <family val="2"/>
    </font>
    <font>
      <sz val="11"/>
      <name val="Arial"/>
      <family val="2"/>
    </font>
    <font>
      <sz val="10"/>
      <name val="Trebuchet MS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62">
    <xf numFmtId="0" fontId="0" fillId="0" borderId="0" xfId="0"/>
    <xf numFmtId="49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49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164" fontId="3" fillId="0" borderId="0" xfId="3" applyFont="1" applyFill="1" applyBorder="1" applyAlignment="1" applyProtection="1">
      <alignment horizontal="center" vertical="center" wrapText="1"/>
      <protection hidden="1"/>
    </xf>
    <xf numFmtId="167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164" fontId="3" fillId="0" borderId="0" xfId="3" applyFont="1" applyFill="1" applyBorder="1" applyAlignment="1" applyProtection="1">
      <alignment horizontal="center" vertical="center"/>
      <protection hidden="1"/>
    </xf>
    <xf numFmtId="49" fontId="3" fillId="0" borderId="2" xfId="0" applyNumberFormat="1" applyFont="1" applyFill="1" applyBorder="1" applyAlignment="1" applyProtection="1">
      <alignment horizontal="center" vertical="center"/>
      <protection hidden="1"/>
    </xf>
    <xf numFmtId="49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166" fontId="4" fillId="0" borderId="2" xfId="1" applyNumberFormat="1" applyFont="1" applyFill="1" applyBorder="1" applyAlignment="1" applyProtection="1">
      <alignment horizontal="center" vertical="center"/>
      <protection hidden="1"/>
    </xf>
    <xf numFmtId="168" fontId="7" fillId="0" borderId="2" xfId="3" applyNumberFormat="1" applyFont="1" applyFill="1" applyBorder="1" applyAlignment="1" applyProtection="1">
      <alignment horizontal="center" vertical="center"/>
      <protection hidden="1"/>
    </xf>
    <xf numFmtId="164" fontId="7" fillId="0" borderId="2" xfId="3" applyFont="1" applyFill="1" applyBorder="1" applyAlignment="1" applyProtection="1">
      <alignment horizontal="center" vertical="center"/>
      <protection hidden="1"/>
    </xf>
    <xf numFmtId="166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7" fillId="0" borderId="2" xfId="3" applyNumberFormat="1" applyFont="1" applyFill="1" applyBorder="1" applyAlignment="1" applyProtection="1">
      <alignment horizontal="center" vertical="center" wrapText="1"/>
      <protection hidden="1"/>
    </xf>
    <xf numFmtId="164" fontId="7" fillId="0" borderId="2" xfId="3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164" fontId="8" fillId="0" borderId="0" xfId="3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>
      <alignment horizontal="justify" vertical="center"/>
    </xf>
    <xf numFmtId="0" fontId="10" fillId="0" borderId="2" xfId="0" applyFont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164" fontId="11" fillId="0" borderId="0" xfId="0" applyNumberFormat="1" applyFont="1" applyFill="1" applyBorder="1" applyAlignment="1" applyProtection="1">
      <alignment horizontal="center"/>
      <protection hidden="1"/>
    </xf>
    <xf numFmtId="164" fontId="11" fillId="0" borderId="0" xfId="0" applyNumberFormat="1" applyFont="1" applyBorder="1" applyAlignment="1" applyProtection="1">
      <alignment horizontal="center"/>
      <protection hidden="1"/>
    </xf>
    <xf numFmtId="49" fontId="3" fillId="0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2" xfId="0" applyNumberFormat="1" applyFont="1" applyFill="1" applyBorder="1" applyAlignment="1" applyProtection="1">
      <alignment horizontal="center" vertical="center"/>
      <protection hidden="1"/>
    </xf>
    <xf numFmtId="168" fontId="12" fillId="0" borderId="2" xfId="3" applyNumberFormat="1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49" fontId="7" fillId="0" borderId="5" xfId="3" applyNumberFormat="1" applyFont="1" applyFill="1" applyBorder="1" applyAlignment="1" applyProtection="1">
      <alignment horizontal="center" vertical="center" wrapText="1"/>
      <protection hidden="1"/>
    </xf>
    <xf numFmtId="168" fontId="3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Alignment="1" applyProtection="1">
      <alignment horizontal="center" wrapText="1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0" fontId="7" fillId="0" borderId="5" xfId="3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quotePrefix="1" applyFont="1" applyFill="1" applyBorder="1" applyAlignment="1" applyProtection="1">
      <alignment horizontal="center" vertical="center" wrapText="1"/>
      <protection hidden="1"/>
    </xf>
    <xf numFmtId="49" fontId="11" fillId="0" borderId="0" xfId="0" applyNumberFormat="1" applyFont="1" applyFill="1" applyBorder="1" applyAlignment="1" applyProtection="1">
      <alignment horizontal="center" wrapText="1"/>
      <protection hidden="1"/>
    </xf>
    <xf numFmtId="49" fontId="14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14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hidden="1"/>
    </xf>
  </cellXfs>
  <cellStyles count="4">
    <cellStyle name="Migliaia" xfId="1" builtinId="3"/>
    <cellStyle name="Normale" xfId="0" builtinId="0"/>
    <cellStyle name="Normale 2" xfId="2"/>
    <cellStyle name="Valuta" xfId="3" builtinId="4"/>
  </cellStyles>
  <dxfs count="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_-&quot;€&quot;\ * #,##0.00_-;\-&quot;€&quot;\ * #,##0.00_-;_-&quot;€&quot;\ * &quot;-&quot;??_-;_-@_-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_-&quot;€&quot;\ * #,##0.00_-;\-&quot;€&quot;\ * #,##0.00_-;_-&quot;€&quot;\ 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Trebuchet MS"/>
        <scheme val="none"/>
      </font>
      <numFmt numFmtId="168" formatCode="_-&quot;€&quot;\ * #,##0.0000_-;\-&quot;€&quot;\ * #,##0.0000_-;_-&quot;€&quot;\ * &quot;-&quot;??_-;_-@_-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Trebuchet M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Trebuchet M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Trebuchet MS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8" formatCode="_-&quot;€&quot;\ * #,##0.0000_-;\-&quot;€&quot;\ * #,##0.0000_-;_-&quot;€&quot;\ 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8" formatCode="_-&quot;€&quot;\ * #,##0.0000_-;\-&quot;€&quot;\ * #,##0.0000_-;_-&quot;€&quot;\ 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8" formatCode="_-&quot;€&quot;\ * #,##0.0000_-;\-&quot;€&quot;\ * #,##0.0000_-;_-&quot;€&quot;\ 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sz val="10"/>
        <color auto="1"/>
      </font>
      <alignment horizontal="center" textRotation="0" indent="0" justifyLastLine="0" shrinkToFit="0" readingOrder="0"/>
      <protection locked="1" hidden="1"/>
    </dxf>
    <dxf>
      <border outline="0"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protection locked="1" hidden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1"/>
    </dxf>
    <dxf>
      <fill>
        <patternFill>
          <bgColor rgb="FFFFFF00"/>
        </patternFill>
      </fill>
    </dxf>
    <dxf>
      <fill>
        <patternFill>
          <bgColor theme="1" tint="0.14996795556505021"/>
        </patternFill>
      </fill>
    </dxf>
    <dxf>
      <font>
        <b/>
        <i val="0"/>
        <strike val="0"/>
      </font>
    </dxf>
  </dxfs>
  <tableStyles count="1" defaultTableStyle="Stile tabella 1" defaultPivotStyle="PivotStyleLight16">
    <tableStyle name="Stile tabella 1" pivot="0" count="1">
      <tableStyleElement type="totalRow" dxfId="7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ella1" displayName="Tabella1" ref="A1:AH39" totalsRowCount="1" headerRowDxfId="73" dataDxfId="71" totalsRowDxfId="69" headerRowBorderDxfId="72" tableBorderDxfId="70" totalsRowBorderDxfId="68">
  <autoFilter ref="A1:AH38"/>
  <tableColumns count="34">
    <tableColumn id="1" name="Lotto precedente gara" totalsRowLabel="Totale" dataDxfId="67" totalsRowDxfId="66"/>
    <tableColumn id="2" name="Colonna1" dataDxfId="65" totalsRowDxfId="64"/>
    <tableColumn id="3" name="Colonna2" dataDxfId="63" totalsRowDxfId="62"/>
    <tableColumn id="4" name="Colonna3" dataDxfId="61" totalsRowDxfId="60"/>
    <tableColumn id="5" name="Colonna4" dataDxfId="59" totalsRowDxfId="58"/>
    <tableColumn id="7" name="Aggiudicatario" dataDxfId="57" totalsRowDxfId="56"/>
    <tableColumn id="19" name="CIG" dataDxfId="55" totalsRowDxfId="54"/>
    <tableColumn id="6" name="Lotto " dataDxfId="53" totalsRowDxfId="52"/>
    <tableColumn id="8" name="Descrizione prodotto offerto" dataDxfId="51" totalsRowDxfId="50"/>
    <tableColumn id="16" name="Nome commerciale prodotto offerto" dataDxfId="49" totalsRowDxfId="48"/>
    <tableColumn id="10" name="Unità di Misura" dataDxfId="47" totalsRowDxfId="46"/>
    <tableColumn id="12" name="Classificazione d'uso" dataDxfId="45" totalsRowDxfId="44"/>
    <tableColumn id="14" name="Fabbisogno annuo" dataDxfId="43" totalsRowDxfId="42"/>
    <tableColumn id="45" name="Fabbisogno quadriennale" dataDxfId="41" totalsRowDxfId="40">
      <calculatedColumnFormula>Tabella1[[#This Row],[Fabbisogno annuo]]*4</calculatedColumnFormula>
    </tableColumn>
    <tableColumn id="44" name="Prezzo offerto per Confezione" dataDxfId="39" totalsRowDxfId="38" dataCellStyle="Valuta"/>
    <tableColumn id="9" name="Tipologia " dataDxfId="37" totalsRowDxfId="36" dataCellStyle="Valuta"/>
    <tableColumn id="17" name="Registrazione N. (per PMC)" dataDxfId="35" totalsRowDxfId="34" dataCellStyle="Valuta"/>
    <tableColumn id="30" name="Codice prodotto fornitore" dataDxfId="33" totalsRowDxfId="32"/>
    <tableColumn id="13" name="Codice AIC/PARAF " dataDxfId="31" totalsRowDxfId="30"/>
    <tableColumn id="15" name="Codice ATC (per SM)" dataDxfId="29" totalsRowDxfId="28"/>
    <tableColumn id="11" name="Codice Paraf" dataDxfId="27" totalsRowDxfId="26"/>
    <tableColumn id="23" name="Codice CND (per DM)" dataDxfId="25" totalsRowDxfId="24"/>
    <tableColumn id="32" name="Codice RDM (per DM)" dataDxfId="23" totalsRowDxfId="22"/>
    <tableColumn id="25" name="Ragione Sociale ditta produttrice3" dataDxfId="21" totalsRowDxfId="20"/>
    <tableColumn id="35" name="Numero di u.m. per confezione" dataDxfId="19" totalsRowDxfId="18"/>
    <tableColumn id="36" name="Prezzo al pubblico (per SM) o di listino per u.m. senza IVA" dataDxfId="17" totalsRowDxfId="16"/>
    <tableColumn id="37" name="Prezzo offerto per u.m. senza IVA" dataDxfId="15" totalsRowDxfId="14"/>
    <tableColumn id="38" name="Sconto" dataDxfId="13" totalsRowDxfId="12"/>
    <tableColumn id="40" name="Valore complessivo fornitura IVA esclusa" dataDxfId="11" totalsRowDxfId="10">
      <calculatedColumnFormula>Tabella1[[#This Row],[Prezzo offerto per u.m. senza IVA]]*Tabella1[[#This Row],[Fabbisogno quadriennale]]</calculatedColumnFormula>
    </tableColumn>
    <tableColumn id="41" name="Aliquota IVA" dataDxfId="9" totalsRowDxfId="8"/>
    <tableColumn id="46" name="Importo Offerto per confezione" dataDxfId="7" totalsRowDxfId="6">
      <calculatedColumnFormula>Tabella1[[#This Row],[Prezzo offerto per u.m. senza IVA]]*Tabella1[[#This Row],[Numero di u.m. per confezione]]</calculatedColumnFormula>
    </tableColumn>
    <tableColumn id="21" name="Note" dataDxfId="5" totalsRowDxfId="4"/>
    <tableColumn id="20" name="PU aggiudicazione" dataDxfId="3" totalsRowDxfId="2" dataCellStyle="Valuta"/>
    <tableColumn id="22" name="Valore di aggiudicazione" dataDxfId="1" totalsRowDxfId="0" dataCellStyle="Valuta">
      <calculatedColumnFormula>Tabella1[[#This Row],[PU aggiudicazione]]*Tabella1[[#This Row],[Fabbisogno quadriennale]]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AJ67"/>
  <sheetViews>
    <sheetView showGridLines="0" showZeros="0" tabSelected="1" zoomScaleNormal="100" zoomScaleSheetLayoutView="85" workbookViewId="0">
      <pane ySplit="1" topLeftCell="A2" activePane="bottomLeft" state="frozen"/>
      <selection activeCell="H1" sqref="H1"/>
      <selection pane="bottomLeft" activeCell="J3" sqref="J3"/>
    </sheetView>
  </sheetViews>
  <sheetFormatPr defaultColWidth="9.140625" defaultRowHeight="15" x14ac:dyDescent="0.2"/>
  <cols>
    <col min="1" max="1" width="20.5703125" style="1" hidden="1" customWidth="1"/>
    <col min="2" max="4" width="10.28515625" style="2" hidden="1" customWidth="1"/>
    <col min="5" max="5" width="7.7109375" style="2" hidden="1" customWidth="1"/>
    <col min="6" max="6" width="14.85546875" style="2" customWidth="1"/>
    <col min="7" max="7" width="11.28515625" style="2" bestFit="1" customWidth="1"/>
    <col min="8" max="8" width="6.42578125" style="2" customWidth="1"/>
    <col min="9" max="9" width="45.140625" style="2" customWidth="1"/>
    <col min="10" max="10" width="40.140625" style="2" customWidth="1"/>
    <col min="11" max="11" width="15.7109375" style="2" customWidth="1"/>
    <col min="12" max="12" width="34.42578125" style="2" customWidth="1"/>
    <col min="13" max="13" width="16.140625" style="2" customWidth="1"/>
    <col min="14" max="14" width="18.140625" style="2" customWidth="1"/>
    <col min="15" max="15" width="12.140625" style="2" customWidth="1"/>
    <col min="16" max="16" width="16.7109375" style="2" customWidth="1"/>
    <col min="17" max="17" width="13" style="2" customWidth="1"/>
    <col min="18" max="18" width="12.140625" style="2" customWidth="1"/>
    <col min="19" max="19" width="11.42578125" style="2" customWidth="1"/>
    <col min="20" max="20" width="12.28515625" style="2" customWidth="1"/>
    <col min="21" max="21" width="12.28515625" style="1" hidden="1" customWidth="1"/>
    <col min="22" max="22" width="11.85546875" style="2" customWidth="1"/>
    <col min="23" max="23" width="11.140625" style="2" customWidth="1"/>
    <col min="24" max="25" width="20" style="2" hidden="1" customWidth="1"/>
    <col min="26" max="26" width="14.28515625" style="2" hidden="1" customWidth="1"/>
    <col min="27" max="27" width="10.42578125" style="2" hidden="1" customWidth="1"/>
    <col min="28" max="28" width="18.140625" style="2" hidden="1" customWidth="1"/>
    <col min="29" max="30" width="9.140625" style="2" hidden="1" customWidth="1"/>
    <col min="31" max="31" width="11.7109375" style="2" hidden="1" customWidth="1"/>
    <col min="32" max="32" width="12.140625" style="2" hidden="1" customWidth="1"/>
    <col min="33" max="33" width="12.42578125" style="10" customWidth="1"/>
    <col min="34" max="34" width="15.7109375" style="10" customWidth="1"/>
    <col min="35" max="35" width="9.140625" style="2"/>
    <col min="36" max="36" width="15" style="2" bestFit="1" customWidth="1"/>
    <col min="37" max="16384" width="9.140625" style="2"/>
  </cols>
  <sheetData>
    <row r="1" spans="1:36" ht="90" x14ac:dyDescent="0.2">
      <c r="A1" s="3" t="s">
        <v>50</v>
      </c>
      <c r="B1" s="4" t="s">
        <v>80</v>
      </c>
      <c r="C1" s="5" t="s">
        <v>81</v>
      </c>
      <c r="D1" s="5" t="s">
        <v>82</v>
      </c>
      <c r="E1" s="5" t="s">
        <v>83</v>
      </c>
      <c r="F1" s="5" t="s">
        <v>175</v>
      </c>
      <c r="G1" s="5" t="s">
        <v>178</v>
      </c>
      <c r="H1" s="5" t="s">
        <v>176</v>
      </c>
      <c r="I1" s="5" t="s">
        <v>177</v>
      </c>
      <c r="J1" s="5" t="s">
        <v>88</v>
      </c>
      <c r="K1" s="5" t="s">
        <v>85</v>
      </c>
      <c r="L1" s="5" t="s">
        <v>104</v>
      </c>
      <c r="M1" s="5" t="s">
        <v>96</v>
      </c>
      <c r="N1" s="5" t="s">
        <v>90</v>
      </c>
      <c r="O1" s="5" t="s">
        <v>87</v>
      </c>
      <c r="P1" s="5" t="s">
        <v>272</v>
      </c>
      <c r="Q1" s="5" t="s">
        <v>183</v>
      </c>
      <c r="R1" s="5" t="s">
        <v>180</v>
      </c>
      <c r="S1" s="5" t="s">
        <v>271</v>
      </c>
      <c r="T1" s="5" t="s">
        <v>182</v>
      </c>
      <c r="U1" s="6" t="s">
        <v>103</v>
      </c>
      <c r="V1" s="5" t="s">
        <v>181</v>
      </c>
      <c r="W1" s="5" t="s">
        <v>91</v>
      </c>
      <c r="X1" s="6" t="s">
        <v>102</v>
      </c>
      <c r="Y1" s="5" t="s">
        <v>89</v>
      </c>
      <c r="Z1" s="5" t="s">
        <v>92</v>
      </c>
      <c r="AA1" s="5" t="s">
        <v>93</v>
      </c>
      <c r="AB1" s="5" t="s">
        <v>6</v>
      </c>
      <c r="AC1" s="5" t="s">
        <v>94</v>
      </c>
      <c r="AD1" s="5" t="s">
        <v>86</v>
      </c>
      <c r="AE1" s="5" t="s">
        <v>95</v>
      </c>
      <c r="AF1" s="27" t="s">
        <v>101</v>
      </c>
      <c r="AG1" s="28" t="s">
        <v>132</v>
      </c>
      <c r="AH1" s="28" t="s">
        <v>133</v>
      </c>
    </row>
    <row r="2" spans="1:36" s="8" customFormat="1" ht="45" x14ac:dyDescent="0.2">
      <c r="A2" s="1" t="s">
        <v>44</v>
      </c>
      <c r="B2" s="2">
        <v>0</v>
      </c>
      <c r="C2" s="2">
        <v>0</v>
      </c>
      <c r="D2" s="2">
        <v>0</v>
      </c>
      <c r="E2" s="2">
        <v>0</v>
      </c>
      <c r="F2" s="20" t="s">
        <v>167</v>
      </c>
      <c r="G2" s="15" t="s">
        <v>131</v>
      </c>
      <c r="H2" s="20">
        <v>64</v>
      </c>
      <c r="I2" s="16" t="s">
        <v>17</v>
      </c>
      <c r="J2" s="16" t="s">
        <v>162</v>
      </c>
      <c r="K2" s="16" t="s">
        <v>5</v>
      </c>
      <c r="L2" s="16" t="s">
        <v>77</v>
      </c>
      <c r="M2" s="16">
        <v>24860</v>
      </c>
      <c r="N2" s="16">
        <f>Tabella1[[#This Row],[Fabbisogno annuo]]*4</f>
        <v>99440</v>
      </c>
      <c r="O2" s="22">
        <v>4.9000000000000004</v>
      </c>
      <c r="P2" s="25" t="s">
        <v>184</v>
      </c>
      <c r="Q2" s="52">
        <v>13097</v>
      </c>
      <c r="R2" s="16">
        <v>386292</v>
      </c>
      <c r="S2" s="15" t="s">
        <v>242</v>
      </c>
      <c r="T2" s="16" t="s">
        <v>222</v>
      </c>
      <c r="U2" s="60"/>
      <c r="V2" s="16" t="s">
        <v>222</v>
      </c>
      <c r="W2" s="16" t="s">
        <v>222</v>
      </c>
      <c r="X2" s="9"/>
      <c r="Y2" s="9"/>
      <c r="Z2" s="9"/>
      <c r="AA2" s="9"/>
      <c r="AB2" s="9"/>
      <c r="AC2" s="9">
        <f>Tabella1[[#This Row],[Prezzo offerto per u.m. senza IVA]]*Tabella1[[#This Row],[Fabbisogno quadriennale]]</f>
        <v>0</v>
      </c>
      <c r="AD2" s="9"/>
      <c r="AE2" s="9">
        <f>Tabella1[[#This Row],[Prezzo offerto per u.m. senza IVA]]*Tabella1[[#This Row],[Numero di u.m. per confezione]]</f>
        <v>0</v>
      </c>
      <c r="AF2" s="16"/>
      <c r="AG2" s="22">
        <v>7</v>
      </c>
      <c r="AH2" s="23">
        <f>Tabella1[[#This Row],[PU aggiudicazione]]*Tabella1[[#This Row],[Fabbisogno quadriennale]]</f>
        <v>696080</v>
      </c>
      <c r="AJ2" s="13"/>
    </row>
    <row r="3" spans="1:36" s="8" customFormat="1" ht="62.25" customHeight="1" x14ac:dyDescent="0.2">
      <c r="A3" s="7" t="s">
        <v>49</v>
      </c>
      <c r="B3" s="8">
        <v>0</v>
      </c>
      <c r="C3" s="8">
        <v>0</v>
      </c>
      <c r="D3" s="8">
        <v>0</v>
      </c>
      <c r="E3" s="8">
        <v>0</v>
      </c>
      <c r="F3" s="20" t="s">
        <v>168</v>
      </c>
      <c r="G3" s="14" t="s">
        <v>107</v>
      </c>
      <c r="H3" s="20">
        <v>3</v>
      </c>
      <c r="I3" s="16" t="s">
        <v>4</v>
      </c>
      <c r="J3" s="48" t="s">
        <v>136</v>
      </c>
      <c r="K3" s="16" t="s">
        <v>36</v>
      </c>
      <c r="L3" s="16" t="s">
        <v>76</v>
      </c>
      <c r="M3" s="16">
        <v>25430</v>
      </c>
      <c r="N3" s="16">
        <f>Tabella1[[#This Row],[Fabbisogno annuo]]*4</f>
        <v>101720</v>
      </c>
      <c r="O3" s="22">
        <v>0.91</v>
      </c>
      <c r="P3" s="53" t="s">
        <v>185</v>
      </c>
      <c r="Q3" s="16" t="s">
        <v>222</v>
      </c>
      <c r="R3" s="16" t="s">
        <v>225</v>
      </c>
      <c r="S3" s="15" t="s">
        <v>268</v>
      </c>
      <c r="T3" s="16" t="s">
        <v>222</v>
      </c>
      <c r="U3" s="59"/>
      <c r="V3" s="16" t="s">
        <v>186</v>
      </c>
      <c r="W3" s="16" t="s">
        <v>187</v>
      </c>
      <c r="X3" s="9"/>
      <c r="Y3" s="9"/>
      <c r="Z3" s="9"/>
      <c r="AA3" s="9"/>
      <c r="AB3" s="9"/>
      <c r="AC3" s="9">
        <f>Tabella1[[#This Row],[Prezzo offerto per u.m. senza IVA]]*Tabella1[[#This Row],[Fabbisogno quadriennale]]</f>
        <v>0</v>
      </c>
      <c r="AD3" s="9"/>
      <c r="AE3" s="9">
        <f>Tabella1[[#This Row],[Prezzo offerto per u.m. senza IVA]]*Tabella1[[#This Row],[Numero di u.m. per confezione]]</f>
        <v>0</v>
      </c>
      <c r="AF3" s="9"/>
      <c r="AG3" s="22">
        <v>0.91</v>
      </c>
      <c r="AH3" s="23">
        <f>Tabella1[[#This Row],[PU aggiudicazione]]*Tabella1[[#This Row],[Fabbisogno quadriennale]]</f>
        <v>92565.2</v>
      </c>
    </row>
    <row r="4" spans="1:36" s="8" customFormat="1" ht="45" x14ac:dyDescent="0.2">
      <c r="A4" s="7" t="s">
        <v>47</v>
      </c>
      <c r="B4" s="8">
        <v>0</v>
      </c>
      <c r="C4" s="8">
        <v>0</v>
      </c>
      <c r="D4" s="8">
        <v>0</v>
      </c>
      <c r="E4" s="8">
        <v>0</v>
      </c>
      <c r="F4" s="17"/>
      <c r="G4" s="14" t="s">
        <v>105</v>
      </c>
      <c r="H4" s="20">
        <v>1</v>
      </c>
      <c r="I4" s="16" t="s">
        <v>72</v>
      </c>
      <c r="J4" s="16" t="s">
        <v>134</v>
      </c>
      <c r="K4" s="16" t="s">
        <v>1</v>
      </c>
      <c r="L4" s="16" t="s">
        <v>76</v>
      </c>
      <c r="M4" s="16">
        <v>344</v>
      </c>
      <c r="N4" s="16">
        <f>Tabella1[[#This Row],[Fabbisogno annuo]]*4</f>
        <v>1376</v>
      </c>
      <c r="O4" s="22">
        <v>8.5</v>
      </c>
      <c r="P4" s="53" t="s">
        <v>185</v>
      </c>
      <c r="Q4" s="16" t="s">
        <v>222</v>
      </c>
      <c r="R4" s="16">
        <v>400403</v>
      </c>
      <c r="S4" s="15" t="s">
        <v>243</v>
      </c>
      <c r="T4" s="16" t="s">
        <v>222</v>
      </c>
      <c r="U4" s="59"/>
      <c r="V4" s="16" t="s">
        <v>188</v>
      </c>
      <c r="W4" s="16" t="s">
        <v>223</v>
      </c>
      <c r="X4" s="9"/>
      <c r="Y4" s="9"/>
      <c r="Z4" s="9"/>
      <c r="AA4" s="9"/>
      <c r="AB4" s="9"/>
      <c r="AC4" s="9">
        <f>Tabella1[[#This Row],[Prezzo offerto per u.m. senza IVA]]*Tabella1[[#This Row],[Fabbisogno quadriennale]]</f>
        <v>0</v>
      </c>
      <c r="AD4" s="9"/>
      <c r="AE4" s="9">
        <f>Tabella1[[#This Row],[Prezzo offerto per u.m. senza IVA]]*Tabella1[[#This Row],[Numero di u.m. per confezione]]</f>
        <v>0</v>
      </c>
      <c r="AF4" s="9"/>
      <c r="AG4" s="22">
        <v>8.5</v>
      </c>
      <c r="AH4" s="23">
        <f>Tabella1[[#This Row],[PU aggiudicazione]]*Tabella1[[#This Row],[Fabbisogno quadriennale]]</f>
        <v>11696</v>
      </c>
    </row>
    <row r="5" spans="1:36" ht="45" x14ac:dyDescent="0.2">
      <c r="A5" s="7" t="s">
        <v>48</v>
      </c>
      <c r="B5" s="8">
        <v>0</v>
      </c>
      <c r="C5" s="8">
        <v>0</v>
      </c>
      <c r="D5" s="8">
        <v>0</v>
      </c>
      <c r="E5" s="8">
        <v>0</v>
      </c>
      <c r="F5" s="18"/>
      <c r="G5" s="14" t="s">
        <v>106</v>
      </c>
      <c r="H5" s="20">
        <v>2</v>
      </c>
      <c r="I5" s="16" t="s">
        <v>73</v>
      </c>
      <c r="J5" s="48" t="s">
        <v>135</v>
      </c>
      <c r="K5" s="16" t="s">
        <v>2</v>
      </c>
      <c r="L5" s="16" t="s">
        <v>76</v>
      </c>
      <c r="M5" s="16">
        <v>490</v>
      </c>
      <c r="N5" s="16">
        <f>Tabella1[[#This Row],[Fabbisogno annuo]]*4</f>
        <v>1960</v>
      </c>
      <c r="O5" s="22">
        <v>14.625</v>
      </c>
      <c r="P5" s="53" t="s">
        <v>185</v>
      </c>
      <c r="Q5" s="16" t="s">
        <v>222</v>
      </c>
      <c r="R5" s="16">
        <v>400517</v>
      </c>
      <c r="S5" s="15">
        <v>923564684</v>
      </c>
      <c r="T5" s="16" t="s">
        <v>222</v>
      </c>
      <c r="U5" s="59"/>
      <c r="V5" s="16" t="s">
        <v>189</v>
      </c>
      <c r="W5" s="16" t="s">
        <v>224</v>
      </c>
      <c r="X5" s="9"/>
      <c r="Y5" s="9"/>
      <c r="Z5" s="9"/>
      <c r="AA5" s="9"/>
      <c r="AB5" s="9"/>
      <c r="AC5" s="9">
        <f>Tabella1[[#This Row],[Prezzo offerto per u.m. senza IVA]]*Tabella1[[#This Row],[Fabbisogno quadriennale]]</f>
        <v>0</v>
      </c>
      <c r="AD5" s="9"/>
      <c r="AE5" s="9">
        <f>Tabella1[[#This Row],[Prezzo offerto per u.m. senza IVA]]*Tabella1[[#This Row],[Numero di u.m. per confezione]]</f>
        <v>0</v>
      </c>
      <c r="AF5" s="9"/>
      <c r="AG5" s="22">
        <v>14.625</v>
      </c>
      <c r="AH5" s="23">
        <f>Tabella1[[#This Row],[PU aggiudicazione]]*Tabella1[[#This Row],[Fabbisogno quadriennale]]</f>
        <v>28665</v>
      </c>
    </row>
    <row r="6" spans="1:36" s="8" customFormat="1" ht="45" x14ac:dyDescent="0.2">
      <c r="A6" s="7" t="s">
        <v>24</v>
      </c>
      <c r="B6" s="8">
        <v>0</v>
      </c>
      <c r="C6" s="8">
        <v>0</v>
      </c>
      <c r="D6" s="8">
        <v>0</v>
      </c>
      <c r="E6" s="8">
        <v>0</v>
      </c>
      <c r="F6" s="18" t="s">
        <v>169</v>
      </c>
      <c r="G6" s="14" t="s">
        <v>109</v>
      </c>
      <c r="H6" s="20">
        <v>7</v>
      </c>
      <c r="I6" s="16" t="s">
        <v>61</v>
      </c>
      <c r="J6" s="48" t="s">
        <v>145</v>
      </c>
      <c r="K6" s="16" t="s">
        <v>1</v>
      </c>
      <c r="L6" s="16" t="s">
        <v>76</v>
      </c>
      <c r="M6" s="16">
        <v>6710</v>
      </c>
      <c r="N6" s="16">
        <f>Tabella1[[#This Row],[Fabbisogno annuo]]*4</f>
        <v>26840</v>
      </c>
      <c r="O6" s="22">
        <v>0.55000000000000004</v>
      </c>
      <c r="P6" s="53" t="s">
        <v>190</v>
      </c>
      <c r="Q6" s="16" t="s">
        <v>222</v>
      </c>
      <c r="R6" s="16">
        <v>18959</v>
      </c>
      <c r="S6" s="57" t="s">
        <v>226</v>
      </c>
      <c r="T6" s="16" t="s">
        <v>191</v>
      </c>
      <c r="U6" s="15"/>
      <c r="V6" s="16" t="s">
        <v>222</v>
      </c>
      <c r="W6" s="16" t="s">
        <v>222</v>
      </c>
      <c r="X6" s="9"/>
      <c r="Y6" s="9"/>
      <c r="Z6" s="9"/>
      <c r="AA6" s="9"/>
      <c r="AB6" s="9"/>
      <c r="AC6" s="9">
        <f>Tabella1[[#This Row],[Prezzo offerto per u.m. senza IVA]]*Tabella1[[#This Row],[Fabbisogno quadriennale]]</f>
        <v>0</v>
      </c>
      <c r="AD6" s="9"/>
      <c r="AE6" s="9">
        <f>Tabella1[[#This Row],[Prezzo offerto per u.m. senza IVA]]*Tabella1[[#This Row],[Numero di u.m. per confezione]]</f>
        <v>0</v>
      </c>
      <c r="AF6" s="9"/>
      <c r="AG6" s="22">
        <v>0.55000000000000004</v>
      </c>
      <c r="AH6" s="23">
        <f>Tabella1[[#This Row],[PU aggiudicazione]]*Tabella1[[#This Row],[Fabbisogno quadriennale]]</f>
        <v>14762.000000000002</v>
      </c>
    </row>
    <row r="7" spans="1:36" ht="45" x14ac:dyDescent="0.2">
      <c r="A7" s="1" t="s">
        <v>25</v>
      </c>
      <c r="B7" s="2">
        <v>53</v>
      </c>
      <c r="C7" s="2">
        <v>0</v>
      </c>
      <c r="D7" s="2">
        <v>0</v>
      </c>
      <c r="E7" s="2">
        <v>0</v>
      </c>
      <c r="F7" s="18"/>
      <c r="G7" s="15" t="s">
        <v>110</v>
      </c>
      <c r="H7" s="20">
        <v>8</v>
      </c>
      <c r="I7" s="16" t="s">
        <v>62</v>
      </c>
      <c r="J7" s="33" t="s">
        <v>146</v>
      </c>
      <c r="K7" s="16" t="s">
        <v>1</v>
      </c>
      <c r="L7" s="16" t="s">
        <v>76</v>
      </c>
      <c r="M7" s="16">
        <v>72952</v>
      </c>
      <c r="N7" s="16">
        <f>Tabella1[[#This Row],[Fabbisogno annuo]]*4</f>
        <v>291808</v>
      </c>
      <c r="O7" s="25">
        <v>0.84</v>
      </c>
      <c r="P7" s="53" t="s">
        <v>190</v>
      </c>
      <c r="Q7" s="16" t="s">
        <v>222</v>
      </c>
      <c r="R7" s="16">
        <v>18936</v>
      </c>
      <c r="S7" s="57" t="s">
        <v>227</v>
      </c>
      <c r="T7" s="16" t="s">
        <v>191</v>
      </c>
      <c r="U7" s="15"/>
      <c r="V7" s="16" t="s">
        <v>222</v>
      </c>
      <c r="W7" s="16" t="s">
        <v>222</v>
      </c>
      <c r="X7" s="16"/>
      <c r="Y7" s="16"/>
      <c r="Z7" s="16"/>
      <c r="AA7" s="16"/>
      <c r="AB7" s="16"/>
      <c r="AC7" s="16">
        <f>Tabella1[[#This Row],[Prezzo offerto per u.m. senza IVA]]*Tabella1[[#This Row],[Fabbisogno quadriennale]]</f>
        <v>0</v>
      </c>
      <c r="AD7" s="16"/>
      <c r="AE7" s="16">
        <f>Tabella1[[#This Row],[Prezzo offerto per u.m. senza IVA]]*Tabella1[[#This Row],[Numero di u.m. per confezione]]</f>
        <v>0</v>
      </c>
      <c r="AF7" s="16"/>
      <c r="AG7" s="25">
        <v>0.84</v>
      </c>
      <c r="AH7" s="26">
        <f>Tabella1[[#This Row],[PU aggiudicazione]]*Tabella1[[#This Row],[Fabbisogno quadriennale]]</f>
        <v>245118.72</v>
      </c>
    </row>
    <row r="8" spans="1:36" s="8" customFormat="1" ht="30" x14ac:dyDescent="0.2">
      <c r="A8" s="7" t="s">
        <v>26</v>
      </c>
      <c r="B8" s="8">
        <v>0</v>
      </c>
      <c r="C8" s="8">
        <v>0</v>
      </c>
      <c r="D8" s="8">
        <v>0</v>
      </c>
      <c r="E8" s="8">
        <v>0</v>
      </c>
      <c r="F8" s="18"/>
      <c r="G8" s="14">
        <v>6023471583</v>
      </c>
      <c r="H8" s="20">
        <v>9</v>
      </c>
      <c r="I8" s="16" t="s">
        <v>12</v>
      </c>
      <c r="J8" s="49" t="s">
        <v>138</v>
      </c>
      <c r="K8" s="16" t="s">
        <v>2</v>
      </c>
      <c r="L8" s="16" t="s">
        <v>76</v>
      </c>
      <c r="M8" s="16">
        <v>3719</v>
      </c>
      <c r="N8" s="16">
        <f>Tabella1[[#This Row],[Fabbisogno annuo]]*4</f>
        <v>14876</v>
      </c>
      <c r="O8" s="22">
        <v>0.65</v>
      </c>
      <c r="P8" s="53" t="s">
        <v>190</v>
      </c>
      <c r="Q8" s="16" t="s">
        <v>222</v>
      </c>
      <c r="R8" s="16">
        <v>2590522</v>
      </c>
      <c r="S8" s="57" t="s">
        <v>228</v>
      </c>
      <c r="T8" s="16" t="s">
        <v>191</v>
      </c>
      <c r="U8" s="15"/>
      <c r="V8" s="16" t="s">
        <v>222</v>
      </c>
      <c r="W8" s="16" t="s">
        <v>222</v>
      </c>
      <c r="X8" s="9"/>
      <c r="Y8" s="9"/>
      <c r="Z8" s="9"/>
      <c r="AA8" s="9"/>
      <c r="AB8" s="9"/>
      <c r="AC8" s="9">
        <f>Tabella1[[#This Row],[Prezzo offerto per u.m. senza IVA]]*Tabella1[[#This Row],[Fabbisogno quadriennale]]</f>
        <v>0</v>
      </c>
      <c r="AD8" s="9"/>
      <c r="AE8" s="9">
        <f>Tabella1[[#This Row],[Prezzo offerto per u.m. senza IVA]]*Tabella1[[#This Row],[Numero di u.m. per confezione]]</f>
        <v>0</v>
      </c>
      <c r="AF8" s="9"/>
      <c r="AG8" s="22">
        <v>0.65</v>
      </c>
      <c r="AH8" s="23">
        <f>Tabella1[[#This Row],[PU aggiudicazione]]*Tabella1[[#This Row],[Fabbisogno quadriennale]]</f>
        <v>9669.4</v>
      </c>
    </row>
    <row r="9" spans="1:36" ht="45" x14ac:dyDescent="0.2">
      <c r="A9" s="7" t="s">
        <v>27</v>
      </c>
      <c r="B9" s="8">
        <v>0</v>
      </c>
      <c r="C9" s="8">
        <v>0</v>
      </c>
      <c r="D9" s="8">
        <v>0</v>
      </c>
      <c r="E9" s="8">
        <v>0</v>
      </c>
      <c r="F9" s="19"/>
      <c r="G9" s="14" t="s">
        <v>111</v>
      </c>
      <c r="H9" s="20">
        <v>10</v>
      </c>
      <c r="I9" s="16" t="s">
        <v>13</v>
      </c>
      <c r="J9" s="49" t="s">
        <v>147</v>
      </c>
      <c r="K9" s="16" t="s">
        <v>2</v>
      </c>
      <c r="L9" s="16" t="s">
        <v>76</v>
      </c>
      <c r="M9" s="16">
        <v>8653</v>
      </c>
      <c r="N9" s="16">
        <f>Tabella1[[#This Row],[Fabbisogno annuo]]*4</f>
        <v>34612</v>
      </c>
      <c r="O9" s="22">
        <v>1.95</v>
      </c>
      <c r="P9" s="53" t="s">
        <v>190</v>
      </c>
      <c r="Q9" s="16" t="s">
        <v>222</v>
      </c>
      <c r="R9" s="16">
        <v>2590530</v>
      </c>
      <c r="S9" s="57" t="s">
        <v>229</v>
      </c>
      <c r="T9" s="16" t="s">
        <v>191</v>
      </c>
      <c r="U9" s="15"/>
      <c r="V9" s="16" t="s">
        <v>222</v>
      </c>
      <c r="W9" s="16" t="s">
        <v>222</v>
      </c>
      <c r="X9" s="9"/>
      <c r="Y9" s="9"/>
      <c r="Z9" s="9"/>
      <c r="AA9" s="9"/>
      <c r="AB9" s="9"/>
      <c r="AC9" s="9">
        <f>Tabella1[[#This Row],[Prezzo offerto per u.m. senza IVA]]*Tabella1[[#This Row],[Fabbisogno quadriennale]]</f>
        <v>0</v>
      </c>
      <c r="AD9" s="9"/>
      <c r="AE9" s="9">
        <f>Tabella1[[#This Row],[Prezzo offerto per u.m. senza IVA]]*Tabella1[[#This Row],[Numero di u.m. per confezione]]</f>
        <v>0</v>
      </c>
      <c r="AF9" s="9"/>
      <c r="AG9" s="22">
        <v>1.95</v>
      </c>
      <c r="AH9" s="23">
        <f>Tabella1[[#This Row],[PU aggiudicazione]]*Tabella1[[#This Row],[Fabbisogno quadriennale]]</f>
        <v>67493.399999999994</v>
      </c>
    </row>
    <row r="10" spans="1:36" s="8" customFormat="1" ht="60" x14ac:dyDescent="0.2">
      <c r="A10" s="7" t="s">
        <v>39</v>
      </c>
      <c r="B10" s="8">
        <v>0</v>
      </c>
      <c r="C10" s="8">
        <v>0</v>
      </c>
      <c r="D10" s="8">
        <v>0</v>
      </c>
      <c r="E10" s="8">
        <v>0</v>
      </c>
      <c r="F10" s="17"/>
      <c r="G10" s="14" t="s">
        <v>115</v>
      </c>
      <c r="H10" s="20">
        <v>26</v>
      </c>
      <c r="I10" s="16" t="s">
        <v>66</v>
      </c>
      <c r="J10" s="48" t="s">
        <v>141</v>
      </c>
      <c r="K10" s="16" t="s">
        <v>34</v>
      </c>
      <c r="L10" s="16" t="s">
        <v>78</v>
      </c>
      <c r="M10" s="16">
        <v>50750</v>
      </c>
      <c r="N10" s="16">
        <f>Tabella1[[#This Row],[Fabbisogno annuo]]*4</f>
        <v>203000</v>
      </c>
      <c r="O10" s="22">
        <v>1.02</v>
      </c>
      <c r="P10" s="25" t="s">
        <v>184</v>
      </c>
      <c r="Q10" s="52">
        <v>20033</v>
      </c>
      <c r="R10" s="16" t="s">
        <v>222</v>
      </c>
      <c r="S10" s="15" t="s">
        <v>263</v>
      </c>
      <c r="T10" s="16" t="s">
        <v>222</v>
      </c>
      <c r="U10" s="59"/>
      <c r="V10" s="16" t="s">
        <v>222</v>
      </c>
      <c r="W10" s="16" t="s">
        <v>222</v>
      </c>
      <c r="X10" s="9"/>
      <c r="Y10" s="9"/>
      <c r="Z10" s="9"/>
      <c r="AA10" s="9"/>
      <c r="AB10" s="9"/>
      <c r="AC10" s="9">
        <f>Tabella1[[#This Row],[Prezzo offerto per u.m. senza IVA]]*Tabella1[[#This Row],[Fabbisogno quadriennale]]</f>
        <v>0</v>
      </c>
      <c r="AD10" s="9"/>
      <c r="AE10" s="9">
        <f>Tabella1[[#This Row],[Prezzo offerto per u.m. senza IVA]]*Tabella1[[#This Row],[Numero di u.m. per confezione]]</f>
        <v>0</v>
      </c>
      <c r="AF10" s="9"/>
      <c r="AG10" s="22">
        <v>1.02</v>
      </c>
      <c r="AH10" s="23">
        <f>Tabella1[[#This Row],[PU aggiudicazione]]*Tabella1[[#This Row],[Fabbisogno quadriennale]]</f>
        <v>207060</v>
      </c>
    </row>
    <row r="11" spans="1:36" s="8" customFormat="1" ht="60" x14ac:dyDescent="0.2">
      <c r="A11" s="7" t="s">
        <v>40</v>
      </c>
      <c r="B11" s="8">
        <v>0</v>
      </c>
      <c r="C11" s="8">
        <v>0</v>
      </c>
      <c r="D11" s="8">
        <v>0</v>
      </c>
      <c r="E11" s="8">
        <v>0</v>
      </c>
      <c r="F11" s="18"/>
      <c r="G11" s="14" t="s">
        <v>116</v>
      </c>
      <c r="H11" s="20">
        <v>27</v>
      </c>
      <c r="I11" s="16" t="s">
        <v>67</v>
      </c>
      <c r="J11" s="48" t="s">
        <v>141</v>
      </c>
      <c r="K11" s="16" t="s">
        <v>34</v>
      </c>
      <c r="L11" s="16" t="s">
        <v>78</v>
      </c>
      <c r="M11" s="16">
        <v>10440</v>
      </c>
      <c r="N11" s="16">
        <f>Tabella1[[#This Row],[Fabbisogno annuo]]*4</f>
        <v>41760</v>
      </c>
      <c r="O11" s="22">
        <v>2.46</v>
      </c>
      <c r="P11" s="25" t="s">
        <v>184</v>
      </c>
      <c r="Q11" s="52">
        <v>20033</v>
      </c>
      <c r="R11" s="16" t="s">
        <v>222</v>
      </c>
      <c r="S11" s="15" t="s">
        <v>264</v>
      </c>
      <c r="T11" s="16" t="s">
        <v>222</v>
      </c>
      <c r="U11" s="59"/>
      <c r="V11" s="16" t="s">
        <v>222</v>
      </c>
      <c r="W11" s="16" t="s">
        <v>222</v>
      </c>
      <c r="X11" s="9"/>
      <c r="Y11" s="9"/>
      <c r="Z11" s="9"/>
      <c r="AA11" s="9"/>
      <c r="AB11" s="9"/>
      <c r="AC11" s="9">
        <f>Tabella1[[#This Row],[Prezzo offerto per u.m. senza IVA]]*Tabella1[[#This Row],[Fabbisogno quadriennale]]</f>
        <v>0</v>
      </c>
      <c r="AD11" s="9"/>
      <c r="AE11" s="9">
        <f>Tabella1[[#This Row],[Prezzo offerto per u.m. senza IVA]]*Tabella1[[#This Row],[Numero di u.m. per confezione]]</f>
        <v>0</v>
      </c>
      <c r="AF11" s="9"/>
      <c r="AG11" s="22">
        <v>2.46</v>
      </c>
      <c r="AH11" s="23">
        <f>Tabella1[[#This Row],[PU aggiudicazione]]*Tabella1[[#This Row],[Fabbisogno quadriennale]]</f>
        <v>102729.59999999999</v>
      </c>
    </row>
    <row r="12" spans="1:36" s="8" customFormat="1" ht="60" x14ac:dyDescent="0.2">
      <c r="A12" s="7" t="s">
        <v>41</v>
      </c>
      <c r="B12" s="8">
        <v>0</v>
      </c>
      <c r="C12" s="8">
        <v>0</v>
      </c>
      <c r="D12" s="8">
        <v>0</v>
      </c>
      <c r="E12" s="8">
        <v>0</v>
      </c>
      <c r="F12" s="18" t="s">
        <v>170</v>
      </c>
      <c r="G12" s="14" t="s">
        <v>117</v>
      </c>
      <c r="H12" s="20">
        <v>28</v>
      </c>
      <c r="I12" s="16" t="s">
        <v>68</v>
      </c>
      <c r="J12" s="48" t="s">
        <v>141</v>
      </c>
      <c r="K12" s="16" t="s">
        <v>34</v>
      </c>
      <c r="L12" s="16" t="s">
        <v>78</v>
      </c>
      <c r="M12" s="16">
        <v>6600</v>
      </c>
      <c r="N12" s="16">
        <f>Tabella1[[#This Row],[Fabbisogno annuo]]*4</f>
        <v>26400</v>
      </c>
      <c r="O12" s="22">
        <v>5.18</v>
      </c>
      <c r="P12" s="25" t="s">
        <v>184</v>
      </c>
      <c r="Q12" s="52">
        <v>20033</v>
      </c>
      <c r="R12" s="16" t="s">
        <v>222</v>
      </c>
      <c r="S12" s="15" t="s">
        <v>265</v>
      </c>
      <c r="T12" s="16" t="s">
        <v>222</v>
      </c>
      <c r="U12" s="59"/>
      <c r="V12" s="16" t="s">
        <v>222</v>
      </c>
      <c r="W12" s="16" t="s">
        <v>222</v>
      </c>
      <c r="X12" s="9"/>
      <c r="Y12" s="9"/>
      <c r="Z12" s="9"/>
      <c r="AA12" s="9"/>
      <c r="AB12" s="9"/>
      <c r="AC12" s="9">
        <f>Tabella1[[#This Row],[Prezzo offerto per u.m. senza IVA]]*Tabella1[[#This Row],[Fabbisogno quadriennale]]</f>
        <v>0</v>
      </c>
      <c r="AD12" s="9"/>
      <c r="AE12" s="9">
        <f>Tabella1[[#This Row],[Prezzo offerto per u.m. senza IVA]]*Tabella1[[#This Row],[Numero di u.m. per confezione]]</f>
        <v>0</v>
      </c>
      <c r="AF12" s="9"/>
      <c r="AG12" s="22">
        <v>5.18</v>
      </c>
      <c r="AH12" s="22">
        <f>Tabella1[[#This Row],[PU aggiudicazione]]*Tabella1[[#This Row],[Fabbisogno quadriennale]]</f>
        <v>136752</v>
      </c>
    </row>
    <row r="13" spans="1:36" s="8" customFormat="1" ht="60" x14ac:dyDescent="0.2">
      <c r="A13" s="7"/>
      <c r="F13" s="36"/>
      <c r="G13" s="16" t="s">
        <v>121</v>
      </c>
      <c r="H13" s="20">
        <v>35</v>
      </c>
      <c r="I13" s="16" t="s">
        <v>98</v>
      </c>
      <c r="J13" s="16" t="s">
        <v>164</v>
      </c>
      <c r="K13" s="16" t="s">
        <v>3</v>
      </c>
      <c r="L13" s="44"/>
      <c r="M13" s="16">
        <v>106550</v>
      </c>
      <c r="N13" s="16">
        <f>Tabella1[[#This Row],[Fabbisogno annuo]]*4</f>
        <v>426200</v>
      </c>
      <c r="O13" s="47"/>
      <c r="P13" s="16"/>
      <c r="Q13" s="52"/>
      <c r="R13" s="44"/>
      <c r="S13" s="15" t="s">
        <v>244</v>
      </c>
      <c r="T13" s="44"/>
      <c r="U13" s="59"/>
      <c r="V13" s="44"/>
      <c r="W13" s="44"/>
      <c r="X13" s="46"/>
      <c r="Y13" s="45"/>
      <c r="Z13" s="45"/>
      <c r="AA13" s="45"/>
      <c r="AB13" s="45"/>
      <c r="AC13" s="46">
        <v>0</v>
      </c>
      <c r="AD13" s="45"/>
      <c r="AE13" s="46">
        <v>0</v>
      </c>
      <c r="AF13" s="45" t="s">
        <v>97</v>
      </c>
      <c r="AG13" s="22">
        <v>0.23699999999999999</v>
      </c>
      <c r="AH13" s="15">
        <f>Tabella1[[#This Row],[PU aggiudicazione]]*Tabella1[[#This Row],[Fabbisogno quadriennale]]</f>
        <v>101009.4</v>
      </c>
    </row>
    <row r="14" spans="1:36" s="8" customFormat="1" ht="75" x14ac:dyDescent="0.2">
      <c r="A14" s="7"/>
      <c r="F14" s="43"/>
      <c r="G14" s="16" t="s">
        <v>122</v>
      </c>
      <c r="H14" s="16">
        <v>36</v>
      </c>
      <c r="I14" s="16" t="s">
        <v>99</v>
      </c>
      <c r="J14" s="16" t="s">
        <v>165</v>
      </c>
      <c r="K14" s="16" t="s">
        <v>3</v>
      </c>
      <c r="L14" s="16"/>
      <c r="M14" s="16">
        <v>259550</v>
      </c>
      <c r="N14" s="16">
        <f>Tabella1[[#This Row],[Fabbisogno annuo]]*4</f>
        <v>1038200</v>
      </c>
      <c r="O14" s="16"/>
      <c r="P14" s="16"/>
      <c r="Q14" s="16"/>
      <c r="R14" s="16"/>
      <c r="S14" s="16" t="s">
        <v>245</v>
      </c>
      <c r="T14" s="16"/>
      <c r="U14" s="59"/>
      <c r="V14" s="44"/>
      <c r="W14" s="44"/>
      <c r="X14" s="46"/>
      <c r="Y14" s="45"/>
      <c r="Z14" s="45"/>
      <c r="AA14" s="45"/>
      <c r="AB14" s="45"/>
      <c r="AC14" s="46">
        <v>0</v>
      </c>
      <c r="AD14" s="45"/>
      <c r="AE14" s="46">
        <v>0</v>
      </c>
      <c r="AF14" s="45" t="s">
        <v>97</v>
      </c>
      <c r="AG14" s="16">
        <v>0.23699999999999999</v>
      </c>
      <c r="AH14" s="16">
        <f>Tabella1[[#This Row],[PU aggiudicazione]]*Tabella1[[#This Row],[Fabbisogno quadriennale]]</f>
        <v>246053.4</v>
      </c>
    </row>
    <row r="15" spans="1:36" s="8" customFormat="1" ht="60" x14ac:dyDescent="0.2">
      <c r="A15" s="7" t="s">
        <v>28</v>
      </c>
      <c r="B15" s="8">
        <v>0</v>
      </c>
      <c r="C15" s="8">
        <v>0</v>
      </c>
      <c r="D15" s="8">
        <v>0</v>
      </c>
      <c r="E15" s="8">
        <v>0</v>
      </c>
      <c r="F15" s="36"/>
      <c r="G15" s="14" t="s">
        <v>112</v>
      </c>
      <c r="H15" s="20">
        <v>17</v>
      </c>
      <c r="I15" s="16" t="s">
        <v>63</v>
      </c>
      <c r="J15" s="16" t="s">
        <v>269</v>
      </c>
      <c r="K15" s="16" t="s">
        <v>1</v>
      </c>
      <c r="L15" s="16" t="s">
        <v>76</v>
      </c>
      <c r="M15" s="16">
        <v>13948</v>
      </c>
      <c r="N15" s="16">
        <f>Tabella1[[#This Row],[Fabbisogno annuo]]*4</f>
        <v>55792</v>
      </c>
      <c r="O15" s="22">
        <v>1.84</v>
      </c>
      <c r="P15" s="25" t="s">
        <v>190</v>
      </c>
      <c r="Q15" s="16" t="s">
        <v>222</v>
      </c>
      <c r="R15" s="16">
        <v>419330</v>
      </c>
      <c r="S15" s="57" t="s">
        <v>230</v>
      </c>
      <c r="T15" s="16" t="s">
        <v>192</v>
      </c>
      <c r="U15" s="15"/>
      <c r="V15" s="16" t="s">
        <v>222</v>
      </c>
      <c r="W15" s="16" t="s">
        <v>222</v>
      </c>
      <c r="X15" s="9"/>
      <c r="Y15" s="9"/>
      <c r="Z15" s="9"/>
      <c r="AA15" s="9"/>
      <c r="AB15" s="9"/>
      <c r="AC15" s="9">
        <f>Tabella1[[#This Row],[Prezzo offerto per u.m. senza IVA]]*Tabella1[[#This Row],[Fabbisogno quadriennale]]</f>
        <v>0</v>
      </c>
      <c r="AD15" s="9"/>
      <c r="AE15" s="9">
        <f>Tabella1[[#This Row],[Prezzo offerto per u.m. senza IVA]]*Tabella1[[#This Row],[Numero di u.m. per confezione]]</f>
        <v>0</v>
      </c>
      <c r="AF15" s="9"/>
      <c r="AG15" s="22">
        <v>1.84</v>
      </c>
      <c r="AH15" s="23">
        <f>Tabella1[[#This Row],[PU aggiudicazione]]*Tabella1[[#This Row],[Fabbisogno quadriennale]]</f>
        <v>102657.28</v>
      </c>
    </row>
    <row r="16" spans="1:36" s="8" customFormat="1" ht="60" x14ac:dyDescent="0.2">
      <c r="A16" s="7" t="s">
        <v>29</v>
      </c>
      <c r="B16" s="8">
        <v>0</v>
      </c>
      <c r="C16" s="8">
        <v>0</v>
      </c>
      <c r="D16" s="8">
        <v>0</v>
      </c>
      <c r="E16" s="8">
        <v>0</v>
      </c>
      <c r="F16" s="18" t="s">
        <v>171</v>
      </c>
      <c r="G16" s="42" t="s">
        <v>113</v>
      </c>
      <c r="H16" s="20">
        <v>18</v>
      </c>
      <c r="I16" s="16" t="s">
        <v>0</v>
      </c>
      <c r="J16" s="29" t="s">
        <v>270</v>
      </c>
      <c r="K16" s="16" t="s">
        <v>1</v>
      </c>
      <c r="L16" s="16" t="s">
        <v>76</v>
      </c>
      <c r="M16" s="21">
        <v>65948</v>
      </c>
      <c r="N16" s="21">
        <f>Tabella1[[#This Row],[Fabbisogno annuo]]*4</f>
        <v>263792</v>
      </c>
      <c r="O16" s="25">
        <v>2.48</v>
      </c>
      <c r="P16" s="25" t="s">
        <v>190</v>
      </c>
      <c r="Q16" s="16" t="s">
        <v>222</v>
      </c>
      <c r="R16" s="16">
        <v>419331</v>
      </c>
      <c r="S16" s="57" t="s">
        <v>231</v>
      </c>
      <c r="T16" s="16" t="s">
        <v>192</v>
      </c>
      <c r="U16" s="15"/>
      <c r="V16" s="16" t="s">
        <v>222</v>
      </c>
      <c r="W16" s="16" t="s">
        <v>222</v>
      </c>
      <c r="X16" s="16"/>
      <c r="Y16" s="16"/>
      <c r="Z16" s="16"/>
      <c r="AA16" s="16"/>
      <c r="AB16" s="16"/>
      <c r="AC16" s="16">
        <f>Tabella1[[#This Row],[Prezzo offerto per u.m. senza IVA]]*Tabella1[[#This Row],[Fabbisogno quadriennale]]</f>
        <v>0</v>
      </c>
      <c r="AD16" s="16"/>
      <c r="AE16" s="16">
        <f>Tabella1[[#This Row],[Prezzo offerto per u.m. senza IVA]]*Tabella1[[#This Row],[Numero di u.m. per confezione]]</f>
        <v>0</v>
      </c>
      <c r="AF16" s="9"/>
      <c r="AG16" s="25">
        <v>2.48</v>
      </c>
      <c r="AH16" s="26">
        <f>Tabella1[[#This Row],[PU aggiudicazione]]*Tabella1[[#This Row],[Fabbisogno quadriennale]]</f>
        <v>654204.16000000003</v>
      </c>
    </row>
    <row r="17" spans="1:34" s="8" customFormat="1" ht="45" x14ac:dyDescent="0.2">
      <c r="A17" s="34"/>
      <c r="B17" s="12"/>
      <c r="C17" s="12"/>
      <c r="D17" s="12"/>
      <c r="E17" s="12"/>
      <c r="F17" s="35"/>
      <c r="G17" s="16">
        <v>6024715817</v>
      </c>
      <c r="H17" s="16">
        <v>53</v>
      </c>
      <c r="I17" s="16" t="s">
        <v>74</v>
      </c>
      <c r="J17" s="16" t="s">
        <v>163</v>
      </c>
      <c r="K17" s="16" t="s">
        <v>32</v>
      </c>
      <c r="L17" s="16"/>
      <c r="M17" s="16">
        <v>54200</v>
      </c>
      <c r="N17" s="16">
        <f>Tabella1[[#This Row],[Fabbisogno annuo]]*4</f>
        <v>216800</v>
      </c>
      <c r="O17" s="16"/>
      <c r="P17" s="16" t="s">
        <v>185</v>
      </c>
      <c r="Q17" s="16" t="s">
        <v>222</v>
      </c>
      <c r="R17" s="16">
        <v>419475</v>
      </c>
      <c r="S17" s="16" t="s">
        <v>246</v>
      </c>
      <c r="T17" s="16" t="s">
        <v>222</v>
      </c>
      <c r="U17" s="59"/>
      <c r="V17" s="16" t="s">
        <v>193</v>
      </c>
      <c r="W17" s="16" t="s">
        <v>194</v>
      </c>
      <c r="X17" s="16"/>
      <c r="Y17" s="16"/>
      <c r="Z17" s="16"/>
      <c r="AA17" s="16"/>
      <c r="AB17" s="16"/>
      <c r="AC17" s="16">
        <v>0</v>
      </c>
      <c r="AD17" s="16"/>
      <c r="AE17" s="16">
        <v>0</v>
      </c>
      <c r="AF17" s="16"/>
      <c r="AG17" s="16">
        <v>0.57999999999999996</v>
      </c>
      <c r="AH17" s="16">
        <f>Tabella1[[#This Row],[PU aggiudicazione]]*Tabella1[[#This Row],[Fabbisogno quadriennale]]</f>
        <v>125743.99999999999</v>
      </c>
    </row>
    <row r="18" spans="1:34" s="8" customFormat="1" ht="30" x14ac:dyDescent="0.2">
      <c r="A18" s="7" t="s">
        <v>21</v>
      </c>
      <c r="B18" s="8">
        <v>0</v>
      </c>
      <c r="C18" s="8">
        <v>0</v>
      </c>
      <c r="D18" s="8">
        <v>0</v>
      </c>
      <c r="E18" s="8">
        <v>0</v>
      </c>
      <c r="F18" s="17"/>
      <c r="G18" s="14">
        <v>6024165239</v>
      </c>
      <c r="H18" s="20">
        <v>33</v>
      </c>
      <c r="I18" s="16" t="s">
        <v>75</v>
      </c>
      <c r="J18" s="48" t="s">
        <v>152</v>
      </c>
      <c r="K18" s="16" t="s">
        <v>1</v>
      </c>
      <c r="L18" s="16" t="s">
        <v>77</v>
      </c>
      <c r="M18" s="16">
        <v>730</v>
      </c>
      <c r="N18" s="15">
        <f>Tabella1[[#This Row],[Fabbisogno annuo]]*4</f>
        <v>2920</v>
      </c>
      <c r="O18" s="22">
        <v>2.94</v>
      </c>
      <c r="P18" s="25" t="s">
        <v>184</v>
      </c>
      <c r="Q18" s="52" t="s">
        <v>195</v>
      </c>
      <c r="R18" s="16" t="s">
        <v>196</v>
      </c>
      <c r="S18" s="15" t="s">
        <v>266</v>
      </c>
      <c r="T18" s="16" t="s">
        <v>222</v>
      </c>
      <c r="U18" s="15"/>
      <c r="V18" s="16" t="s">
        <v>222</v>
      </c>
      <c r="W18" s="16" t="s">
        <v>222</v>
      </c>
      <c r="X18" s="9"/>
      <c r="Y18" s="9"/>
      <c r="Z18" s="9"/>
      <c r="AA18" s="9"/>
      <c r="AB18" s="9"/>
      <c r="AC18" s="9">
        <f>Tabella1[[#This Row],[Prezzo offerto per u.m. senza IVA]]*Tabella1[[#This Row],[Fabbisogno quadriennale]]</f>
        <v>0</v>
      </c>
      <c r="AD18" s="9"/>
      <c r="AE18" s="9">
        <f>Tabella1[[#This Row],[Prezzo offerto per u.m. senza IVA]]*Tabella1[[#This Row],[Numero di u.m. per confezione]]</f>
        <v>0</v>
      </c>
      <c r="AF18" s="9" t="s">
        <v>97</v>
      </c>
      <c r="AG18" s="22">
        <v>2.94</v>
      </c>
      <c r="AH18" s="23">
        <f>Tabella1[[#This Row],[PU aggiudicazione]]*Tabella1[[#This Row],[Fabbisogno quadriennale]]</f>
        <v>8584.7999999999993</v>
      </c>
    </row>
    <row r="19" spans="1:34" s="8" customFormat="1" ht="45" x14ac:dyDescent="0.2">
      <c r="A19" s="7" t="s">
        <v>42</v>
      </c>
      <c r="B19" s="8">
        <v>0</v>
      </c>
      <c r="C19" s="8">
        <v>0</v>
      </c>
      <c r="D19" s="8">
        <v>0</v>
      </c>
      <c r="E19" s="8">
        <v>0</v>
      </c>
      <c r="F19" s="5" t="s">
        <v>172</v>
      </c>
      <c r="G19" s="14">
        <v>6024187460</v>
      </c>
      <c r="H19" s="20">
        <v>34</v>
      </c>
      <c r="I19" s="16" t="s">
        <v>69</v>
      </c>
      <c r="J19" s="48" t="s">
        <v>153</v>
      </c>
      <c r="K19" s="16" t="s">
        <v>1</v>
      </c>
      <c r="L19" s="16" t="s">
        <v>77</v>
      </c>
      <c r="M19" s="16">
        <v>1630</v>
      </c>
      <c r="N19" s="15">
        <f>Tabella1[[#This Row],[Fabbisogno annuo]]*4</f>
        <v>6520</v>
      </c>
      <c r="O19" s="25">
        <v>3.78</v>
      </c>
      <c r="P19" s="25" t="s">
        <v>184</v>
      </c>
      <c r="Q19" s="52" t="s">
        <v>197</v>
      </c>
      <c r="R19" s="16" t="s">
        <v>198</v>
      </c>
      <c r="S19" s="15" t="s">
        <v>267</v>
      </c>
      <c r="T19" s="16" t="s">
        <v>222</v>
      </c>
      <c r="U19" s="15"/>
      <c r="V19" s="16" t="s">
        <v>222</v>
      </c>
      <c r="W19" s="16" t="s">
        <v>222</v>
      </c>
      <c r="X19" s="16"/>
      <c r="Y19" s="16"/>
      <c r="Z19" s="16"/>
      <c r="AA19" s="16"/>
      <c r="AB19" s="16"/>
      <c r="AC19" s="16">
        <f>Tabella1[[#This Row],[Prezzo offerto per u.m. senza IVA]]*Tabella1[[#This Row],[Fabbisogno quadriennale]]</f>
        <v>0</v>
      </c>
      <c r="AD19" s="16"/>
      <c r="AE19" s="16">
        <f>Tabella1[[#This Row],[Prezzo offerto per u.m. senza IVA]]*Tabella1[[#This Row],[Numero di u.m. per confezione]]</f>
        <v>0</v>
      </c>
      <c r="AF19" s="9" t="s">
        <v>97</v>
      </c>
      <c r="AG19" s="25">
        <v>3.78</v>
      </c>
      <c r="AH19" s="26">
        <f>Tabella1[[#This Row],[PU aggiudicazione]]*Tabella1[[#This Row],[Fabbisogno quadriennale]]</f>
        <v>24645.599999999999</v>
      </c>
    </row>
    <row r="20" spans="1:34" s="8" customFormat="1" ht="60" x14ac:dyDescent="0.2">
      <c r="A20" s="7"/>
      <c r="F20" s="19"/>
      <c r="G20" s="16" t="s">
        <v>123</v>
      </c>
      <c r="H20" s="16">
        <v>52</v>
      </c>
      <c r="I20" s="16" t="s">
        <v>71</v>
      </c>
      <c r="J20" s="48" t="s">
        <v>166</v>
      </c>
      <c r="K20" s="48" t="s">
        <v>32</v>
      </c>
      <c r="L20" s="48"/>
      <c r="M20" s="16">
        <v>18320</v>
      </c>
      <c r="N20" s="15">
        <f>Tabella1[[#This Row],[Fabbisogno annuo]]*4</f>
        <v>73280</v>
      </c>
      <c r="O20" s="48"/>
      <c r="P20" s="25" t="s">
        <v>185</v>
      </c>
      <c r="Q20" s="48" t="s">
        <v>222</v>
      </c>
      <c r="R20" s="48" t="s">
        <v>199</v>
      </c>
      <c r="S20" s="48" t="s">
        <v>253</v>
      </c>
      <c r="T20" s="48" t="s">
        <v>222</v>
      </c>
      <c r="U20" s="48"/>
      <c r="V20" s="48" t="s">
        <v>200</v>
      </c>
      <c r="W20" s="48" t="s">
        <v>201</v>
      </c>
      <c r="X20" s="48"/>
      <c r="Y20" s="48"/>
      <c r="Z20" s="48"/>
      <c r="AA20" s="48"/>
      <c r="AB20" s="48"/>
      <c r="AC20" s="48">
        <v>0</v>
      </c>
      <c r="AD20" s="48"/>
      <c r="AE20" s="48">
        <v>0</v>
      </c>
      <c r="AF20" s="48"/>
      <c r="AG20" s="48">
        <v>0.3</v>
      </c>
      <c r="AH20" s="48">
        <f>Tabella1[[#This Row],[PU aggiudicazione]]*Tabella1[[#This Row],[Fabbisogno quadriennale]]</f>
        <v>21984</v>
      </c>
    </row>
    <row r="21" spans="1:34" s="8" customFormat="1" ht="45" x14ac:dyDescent="0.2">
      <c r="A21" s="7" t="s">
        <v>30</v>
      </c>
      <c r="B21" s="8" t="s">
        <v>31</v>
      </c>
      <c r="C21" s="8">
        <v>0</v>
      </c>
      <c r="D21" s="8">
        <v>0</v>
      </c>
      <c r="E21" s="8">
        <v>0</v>
      </c>
      <c r="F21" s="17"/>
      <c r="G21" s="14" t="s">
        <v>114</v>
      </c>
      <c r="H21" s="20">
        <v>22</v>
      </c>
      <c r="I21" s="16" t="s">
        <v>64</v>
      </c>
      <c r="J21" s="48" t="s">
        <v>139</v>
      </c>
      <c r="K21" s="16" t="s">
        <v>79</v>
      </c>
      <c r="L21" s="16" t="s">
        <v>51</v>
      </c>
      <c r="M21" s="16">
        <v>86682</v>
      </c>
      <c r="N21" s="15">
        <f>Tabella1[[#This Row],[Fabbisogno annuo]]*4</f>
        <v>346728</v>
      </c>
      <c r="O21" s="25" t="s">
        <v>179</v>
      </c>
      <c r="P21" s="25" t="s">
        <v>185</v>
      </c>
      <c r="Q21" s="16" t="s">
        <v>222</v>
      </c>
      <c r="R21" s="16" t="s">
        <v>232</v>
      </c>
      <c r="S21" s="15" t="s">
        <v>261</v>
      </c>
      <c r="T21" s="16" t="s">
        <v>222</v>
      </c>
      <c r="U21" s="59"/>
      <c r="V21" s="16" t="s">
        <v>202</v>
      </c>
      <c r="W21" s="16" t="s">
        <v>203</v>
      </c>
      <c r="X21" s="9"/>
      <c r="Y21" s="9"/>
      <c r="Z21" s="9"/>
      <c r="AA21" s="9"/>
      <c r="AB21" s="9"/>
      <c r="AC21" s="9">
        <f>Tabella1[[#This Row],[Prezzo offerto per u.m. senza IVA]]*Tabella1[[#This Row],[Fabbisogno quadriennale]]</f>
        <v>0</v>
      </c>
      <c r="AD21" s="9"/>
      <c r="AE21" s="9">
        <f>Tabella1[[#This Row],[Prezzo offerto per u.m. senza IVA]]*Tabella1[[#This Row],[Numero di u.m. per confezione]]</f>
        <v>0</v>
      </c>
      <c r="AF21" s="9"/>
      <c r="AG21" s="22">
        <v>5.7000000000000002E-2</v>
      </c>
      <c r="AH21" s="23">
        <f>Tabella1[[#This Row],[PU aggiudicazione]]*Tabella1[[#This Row],[Fabbisogno quadriennale]]</f>
        <v>19763.495999999999</v>
      </c>
    </row>
    <row r="22" spans="1:34" ht="30" x14ac:dyDescent="0.2">
      <c r="A22" s="1" t="s">
        <v>43</v>
      </c>
      <c r="B22" s="2">
        <v>0</v>
      </c>
      <c r="C22" s="2">
        <v>0</v>
      </c>
      <c r="D22" s="2">
        <v>0</v>
      </c>
      <c r="E22" s="2">
        <v>0</v>
      </c>
      <c r="F22" s="18" t="s">
        <v>173</v>
      </c>
      <c r="G22" s="15">
        <v>6024130556</v>
      </c>
      <c r="H22" s="20">
        <v>30</v>
      </c>
      <c r="I22" s="16" t="s">
        <v>16</v>
      </c>
      <c r="J22" s="48" t="s">
        <v>149</v>
      </c>
      <c r="K22" s="16" t="s">
        <v>35</v>
      </c>
      <c r="L22" s="16" t="s">
        <v>77</v>
      </c>
      <c r="M22" s="16">
        <v>19310</v>
      </c>
      <c r="N22" s="15">
        <f>Tabella1[[#This Row],[Fabbisogno annuo]]*4</f>
        <v>77240</v>
      </c>
      <c r="O22" s="22">
        <v>1.98</v>
      </c>
      <c r="P22" s="53" t="s">
        <v>240</v>
      </c>
      <c r="Q22" s="16" t="s">
        <v>222</v>
      </c>
      <c r="R22" s="16" t="s">
        <v>204</v>
      </c>
      <c r="S22" s="15" t="s">
        <v>262</v>
      </c>
      <c r="T22" s="16" t="s">
        <v>222</v>
      </c>
      <c r="U22" s="59"/>
      <c r="V22" s="16" t="s">
        <v>222</v>
      </c>
      <c r="W22" s="16" t="s">
        <v>222</v>
      </c>
      <c r="X22" s="9"/>
      <c r="Y22" s="9"/>
      <c r="Z22" s="9"/>
      <c r="AA22" s="9"/>
      <c r="AB22" s="9"/>
      <c r="AC22" s="9">
        <f>Tabella1[[#This Row],[Prezzo offerto per u.m. senza IVA]]*Tabella1[[#This Row],[Fabbisogno quadriennale]]</f>
        <v>0</v>
      </c>
      <c r="AD22" s="9"/>
      <c r="AE22" s="9">
        <f>Tabella1[[#This Row],[Prezzo offerto per u.m. senza IVA]]*Tabella1[[#This Row],[Numero di u.m. per confezione]]</f>
        <v>0</v>
      </c>
      <c r="AF22" s="16"/>
      <c r="AG22" s="22">
        <v>0.99</v>
      </c>
      <c r="AH22" s="23">
        <f>Tabella1[[#This Row],[PU aggiudicazione]]*Tabella1[[#This Row],[Fabbisogno quadriennale]]</f>
        <v>76467.600000000006</v>
      </c>
    </row>
    <row r="23" spans="1:34" ht="60" x14ac:dyDescent="0.2">
      <c r="A23" s="7" t="s">
        <v>45</v>
      </c>
      <c r="B23" s="8">
        <v>0</v>
      </c>
      <c r="C23" s="8">
        <v>0</v>
      </c>
      <c r="D23" s="8">
        <v>0</v>
      </c>
      <c r="E23" s="8">
        <v>0</v>
      </c>
      <c r="F23" s="19"/>
      <c r="G23" s="14">
        <v>6024381478</v>
      </c>
      <c r="H23" s="20">
        <v>38</v>
      </c>
      <c r="I23" s="16" t="s">
        <v>70</v>
      </c>
      <c r="J23" s="30" t="s">
        <v>143</v>
      </c>
      <c r="K23" s="16" t="s">
        <v>1</v>
      </c>
      <c r="L23" s="16" t="s">
        <v>51</v>
      </c>
      <c r="M23" s="16">
        <v>4280</v>
      </c>
      <c r="N23" s="15">
        <f>Tabella1[[#This Row],[Fabbisogno annuo]]*4</f>
        <v>17120</v>
      </c>
      <c r="O23" s="22">
        <v>1.079</v>
      </c>
      <c r="P23" s="25" t="s">
        <v>185</v>
      </c>
      <c r="Q23" s="16" t="s">
        <v>222</v>
      </c>
      <c r="R23" s="16" t="s">
        <v>239</v>
      </c>
      <c r="S23" s="15" t="s">
        <v>247</v>
      </c>
      <c r="T23" s="16" t="s">
        <v>222</v>
      </c>
      <c r="U23" s="59"/>
      <c r="V23" s="16" t="s">
        <v>205</v>
      </c>
      <c r="W23" s="16" t="s">
        <v>206</v>
      </c>
      <c r="X23" s="9"/>
      <c r="Y23" s="9"/>
      <c r="Z23" s="9"/>
      <c r="AA23" s="9"/>
      <c r="AB23" s="9"/>
      <c r="AC23" s="9">
        <f>Tabella1[[#This Row],[Prezzo offerto per u.m. senza IVA]]*Tabella1[[#This Row],[Fabbisogno quadriennale]]</f>
        <v>0</v>
      </c>
      <c r="AD23" s="9"/>
      <c r="AE23" s="9">
        <f>Tabella1[[#This Row],[Prezzo offerto per u.m. senza IVA]]*Tabella1[[#This Row],[Numero di u.m. per confezione]]</f>
        <v>0</v>
      </c>
      <c r="AF23" s="9" t="s">
        <v>97</v>
      </c>
      <c r="AG23" s="22">
        <v>1.079</v>
      </c>
      <c r="AH23" s="23">
        <f>Tabella1[[#This Row],[PU aggiudicazione]]*Tabella1[[#This Row],[Fabbisogno quadriennale]]</f>
        <v>18472.48</v>
      </c>
    </row>
    <row r="24" spans="1:34" s="8" customFormat="1" ht="45" x14ac:dyDescent="0.2">
      <c r="A24" s="7" t="s">
        <v>23</v>
      </c>
      <c r="B24" s="8">
        <v>0</v>
      </c>
      <c r="C24" s="8">
        <v>0</v>
      </c>
      <c r="D24" s="8">
        <v>0</v>
      </c>
      <c r="E24" s="8">
        <v>0</v>
      </c>
      <c r="F24" s="17"/>
      <c r="G24" s="14" t="s">
        <v>108</v>
      </c>
      <c r="H24" s="20">
        <v>6</v>
      </c>
      <c r="I24" s="16" t="s">
        <v>11</v>
      </c>
      <c r="J24" s="50" t="s">
        <v>137</v>
      </c>
      <c r="K24" s="16" t="s">
        <v>1</v>
      </c>
      <c r="L24" s="16" t="s">
        <v>76</v>
      </c>
      <c r="M24" s="16">
        <v>360</v>
      </c>
      <c r="N24" s="57">
        <f>Tabella1[[#This Row],[Fabbisogno annuo]]*4</f>
        <v>1440</v>
      </c>
      <c r="O24" s="25">
        <v>23.95</v>
      </c>
      <c r="P24" s="25" t="s">
        <v>190</v>
      </c>
      <c r="Q24" s="16" t="s">
        <v>222</v>
      </c>
      <c r="R24" s="16" t="s">
        <v>237</v>
      </c>
      <c r="S24" s="57" t="s">
        <v>233</v>
      </c>
      <c r="T24" s="16" t="s">
        <v>207</v>
      </c>
      <c r="U24" s="15"/>
      <c r="V24" s="16" t="s">
        <v>222</v>
      </c>
      <c r="W24" s="16" t="s">
        <v>222</v>
      </c>
      <c r="X24" s="16"/>
      <c r="Y24" s="16"/>
      <c r="Z24" s="16"/>
      <c r="AA24" s="16"/>
      <c r="AB24" s="16"/>
      <c r="AC24" s="16">
        <f>Tabella1[[#This Row],[Prezzo offerto per u.m. senza IVA]]*Tabella1[[#This Row],[Fabbisogno quadriennale]]</f>
        <v>0</v>
      </c>
      <c r="AD24" s="16"/>
      <c r="AE24" s="16">
        <f>Tabella1[[#This Row],[Prezzo offerto per u.m. senza IVA]]*Tabella1[[#This Row],[Numero di u.m. per confezione]]</f>
        <v>0</v>
      </c>
      <c r="AF24" s="9"/>
      <c r="AG24" s="25">
        <v>23.95</v>
      </c>
      <c r="AH24" s="26">
        <f>Tabella1[[#This Row],[PU aggiudicazione]]*Tabella1[[#This Row],[Fabbisogno quadriennale]]</f>
        <v>34488</v>
      </c>
    </row>
    <row r="25" spans="1:34" s="8" customFormat="1" ht="30" x14ac:dyDescent="0.2">
      <c r="A25" s="7" t="s">
        <v>38</v>
      </c>
      <c r="B25" s="8">
        <v>0</v>
      </c>
      <c r="C25" s="8">
        <v>0</v>
      </c>
      <c r="D25" s="8">
        <v>0</v>
      </c>
      <c r="E25" s="8">
        <v>0</v>
      </c>
      <c r="F25" s="18"/>
      <c r="G25" s="14">
        <v>6024056844</v>
      </c>
      <c r="H25" s="20">
        <v>24</v>
      </c>
      <c r="I25" s="16" t="s">
        <v>15</v>
      </c>
      <c r="J25" s="33" t="s">
        <v>140</v>
      </c>
      <c r="K25" s="16" t="s">
        <v>1</v>
      </c>
      <c r="L25" s="16" t="s">
        <v>51</v>
      </c>
      <c r="M25" s="16">
        <v>9612</v>
      </c>
      <c r="N25" s="15">
        <f>Tabella1[[#This Row],[Fabbisogno annuo]]*4</f>
        <v>38448</v>
      </c>
      <c r="O25" s="22">
        <v>1.08</v>
      </c>
      <c r="P25" s="25" t="s">
        <v>185</v>
      </c>
      <c r="Q25" s="16" t="s">
        <v>222</v>
      </c>
      <c r="R25" s="16" t="s">
        <v>208</v>
      </c>
      <c r="S25" s="15" t="s">
        <v>259</v>
      </c>
      <c r="T25" s="16" t="s">
        <v>222</v>
      </c>
      <c r="U25" s="59"/>
      <c r="V25" s="16" t="s">
        <v>210</v>
      </c>
      <c r="W25" s="16" t="s">
        <v>211</v>
      </c>
      <c r="X25" s="9"/>
      <c r="Y25" s="9"/>
      <c r="Z25" s="9"/>
      <c r="AA25" s="9"/>
      <c r="AB25" s="9"/>
      <c r="AC25" s="9">
        <f>Tabella1[[#This Row],[Prezzo offerto per u.m. senza IVA]]*Tabella1[[#This Row],[Fabbisogno quadriennale]]</f>
        <v>0</v>
      </c>
      <c r="AD25" s="9"/>
      <c r="AE25" s="9">
        <f>Tabella1[[#This Row],[Prezzo offerto per u.m. senza IVA]]*Tabella1[[#This Row],[Numero di u.m. per confezione]]</f>
        <v>0</v>
      </c>
      <c r="AF25" s="9"/>
      <c r="AG25" s="22">
        <v>1.08</v>
      </c>
      <c r="AH25" s="23">
        <f>Tabella1[[#This Row],[PU aggiudicazione]]*Tabella1[[#This Row],[Fabbisogno quadriennale]]</f>
        <v>41523.840000000004</v>
      </c>
    </row>
    <row r="26" spans="1:34" s="8" customFormat="1" ht="30" x14ac:dyDescent="0.2">
      <c r="A26" s="7" t="s">
        <v>46</v>
      </c>
      <c r="B26" s="8">
        <v>0</v>
      </c>
      <c r="C26" s="8">
        <v>0</v>
      </c>
      <c r="D26" s="8">
        <v>0</v>
      </c>
      <c r="E26" s="8">
        <v>0</v>
      </c>
      <c r="F26" s="18"/>
      <c r="G26" s="14">
        <v>6024069300</v>
      </c>
      <c r="H26" s="20">
        <v>25</v>
      </c>
      <c r="I26" s="16" t="s">
        <v>18</v>
      </c>
      <c r="J26" s="48" t="s">
        <v>148</v>
      </c>
      <c r="K26" s="16" t="s">
        <v>1</v>
      </c>
      <c r="L26" s="16" t="s">
        <v>51</v>
      </c>
      <c r="M26" s="16">
        <v>1980</v>
      </c>
      <c r="N26" s="15">
        <f>Tabella1[[#This Row],[Fabbisogno annuo]]*4</f>
        <v>7920</v>
      </c>
      <c r="O26" s="22">
        <v>1.17</v>
      </c>
      <c r="P26" s="25" t="s">
        <v>185</v>
      </c>
      <c r="Q26" s="16" t="s">
        <v>222</v>
      </c>
      <c r="R26" s="16" t="s">
        <v>209</v>
      </c>
      <c r="S26" s="15" t="s">
        <v>254</v>
      </c>
      <c r="T26" s="16" t="s">
        <v>222</v>
      </c>
      <c r="U26" s="59"/>
      <c r="V26" s="16" t="s">
        <v>210</v>
      </c>
      <c r="W26" s="16" t="s">
        <v>211</v>
      </c>
      <c r="X26" s="9"/>
      <c r="Y26" s="9"/>
      <c r="Z26" s="9"/>
      <c r="AA26" s="9"/>
      <c r="AB26" s="9"/>
      <c r="AC26" s="9">
        <f>Tabella1[[#This Row],[Prezzo offerto per u.m. senza IVA]]*Tabella1[[#This Row],[Fabbisogno quadriennale]]</f>
        <v>0</v>
      </c>
      <c r="AD26" s="9"/>
      <c r="AE26" s="9">
        <f>Tabella1[[#This Row],[Prezzo offerto per u.m. senza IVA]]*Tabella1[[#This Row],[Numero di u.m. per confezione]]</f>
        <v>0</v>
      </c>
      <c r="AF26" s="9"/>
      <c r="AG26" s="22">
        <v>1.17</v>
      </c>
      <c r="AH26" s="23">
        <f>Tabella1[[#This Row],[PU aggiudicazione]]*Tabella1[[#This Row],[Fabbisogno quadriennale]]</f>
        <v>9266.4</v>
      </c>
    </row>
    <row r="27" spans="1:34" s="8" customFormat="1" ht="60" x14ac:dyDescent="0.2">
      <c r="A27" s="14" t="s">
        <v>22</v>
      </c>
      <c r="B27" s="9" t="s">
        <v>8</v>
      </c>
      <c r="C27" s="9">
        <v>0</v>
      </c>
      <c r="D27" s="9">
        <v>0</v>
      </c>
      <c r="E27" s="31">
        <v>0</v>
      </c>
      <c r="F27" s="18"/>
      <c r="G27" s="15" t="s">
        <v>118</v>
      </c>
      <c r="H27" s="20">
        <v>29</v>
      </c>
      <c r="I27" s="16" t="s">
        <v>58</v>
      </c>
      <c r="J27" s="48" t="s">
        <v>142</v>
      </c>
      <c r="K27" s="16" t="s">
        <v>1</v>
      </c>
      <c r="L27" s="16" t="s">
        <v>77</v>
      </c>
      <c r="M27" s="16">
        <v>20078</v>
      </c>
      <c r="N27" s="15">
        <f>Tabella1[[#This Row],[Fabbisogno annuo]]*4</f>
        <v>80312</v>
      </c>
      <c r="O27" s="22">
        <v>0.51</v>
      </c>
      <c r="P27" s="16" t="s">
        <v>241</v>
      </c>
      <c r="Q27" s="16" t="s">
        <v>222</v>
      </c>
      <c r="R27" s="16" t="s">
        <v>212</v>
      </c>
      <c r="S27" s="15" t="s">
        <v>255</v>
      </c>
      <c r="T27" s="16" t="s">
        <v>222</v>
      </c>
      <c r="U27" s="59"/>
      <c r="V27" s="16" t="s">
        <v>222</v>
      </c>
      <c r="W27" s="16" t="s">
        <v>222</v>
      </c>
      <c r="X27" s="9"/>
      <c r="Y27" s="9"/>
      <c r="Z27" s="9"/>
      <c r="AA27" s="9"/>
      <c r="AB27" s="9"/>
      <c r="AC27" s="9">
        <f>Tabella1[[#This Row],[Prezzo offerto per u.m. senza IVA]]*Tabella1[[#This Row],[Fabbisogno quadriennale]]</f>
        <v>0</v>
      </c>
      <c r="AD27" s="9"/>
      <c r="AE27" s="9">
        <f>Tabella1[[#This Row],[Prezzo offerto per u.m. senza IVA]]*Tabella1[[#This Row],[Numero di u.m. per confezione]]</f>
        <v>0</v>
      </c>
      <c r="AF27" s="16" t="s">
        <v>100</v>
      </c>
      <c r="AG27" s="22">
        <v>0.51</v>
      </c>
      <c r="AH27" s="23">
        <f>Tabella1[[#This Row],[PU aggiudicazione]]*Tabella1[[#This Row],[Fabbisogno quadriennale]]</f>
        <v>40959.120000000003</v>
      </c>
    </row>
    <row r="28" spans="1:34" s="8" customFormat="1" ht="30" x14ac:dyDescent="0.2">
      <c r="A28" s="14" t="s">
        <v>19</v>
      </c>
      <c r="B28" s="9">
        <v>0</v>
      </c>
      <c r="C28" s="9">
        <v>0</v>
      </c>
      <c r="D28" s="9">
        <v>0</v>
      </c>
      <c r="E28" s="31">
        <v>0</v>
      </c>
      <c r="F28" s="18"/>
      <c r="G28" s="14" t="s">
        <v>119</v>
      </c>
      <c r="H28" s="20">
        <v>31</v>
      </c>
      <c r="I28" s="16" t="s">
        <v>53</v>
      </c>
      <c r="J28" s="48" t="s">
        <v>150</v>
      </c>
      <c r="K28" s="16" t="s">
        <v>33</v>
      </c>
      <c r="L28" s="16" t="s">
        <v>77</v>
      </c>
      <c r="M28" s="25">
        <v>13050</v>
      </c>
      <c r="N28" s="15">
        <f>Tabella1[[#This Row],[Fabbisogno annuo]]*4</f>
        <v>52200</v>
      </c>
      <c r="O28" s="22">
        <v>0.77</v>
      </c>
      <c r="P28" s="25" t="s">
        <v>184</v>
      </c>
      <c r="Q28" s="52" t="s">
        <v>214</v>
      </c>
      <c r="R28" s="16" t="s">
        <v>213</v>
      </c>
      <c r="S28" s="15" t="s">
        <v>256</v>
      </c>
      <c r="T28" s="16" t="s">
        <v>222</v>
      </c>
      <c r="U28" s="59"/>
      <c r="V28" s="16" t="s">
        <v>222</v>
      </c>
      <c r="W28" s="16" t="s">
        <v>222</v>
      </c>
      <c r="X28" s="9"/>
      <c r="Y28" s="9"/>
      <c r="Z28" s="9"/>
      <c r="AA28" s="9"/>
      <c r="AB28" s="9"/>
      <c r="AC28" s="9">
        <f>Tabella1[[#This Row],[Prezzo offerto per u.m. senza IVA]]*Tabella1[[#This Row],[Fabbisogno quadriennale]]</f>
        <v>0</v>
      </c>
      <c r="AD28" s="9"/>
      <c r="AE28" s="9">
        <f>Tabella1[[#This Row],[Prezzo offerto per u.m. senza IVA]]*Tabella1[[#This Row],[Numero di u.m. per confezione]]</f>
        <v>0</v>
      </c>
      <c r="AF28" s="9" t="s">
        <v>97</v>
      </c>
      <c r="AG28" s="22">
        <v>0.77</v>
      </c>
      <c r="AH28" s="23">
        <f>Tabella1[[#This Row],[PU aggiudicazione]]*Tabella1[[#This Row],[Fabbisogno quadriennale]]</f>
        <v>40194</v>
      </c>
    </row>
    <row r="29" spans="1:34" s="8" customFormat="1" ht="30" x14ac:dyDescent="0.2">
      <c r="A29" s="15" t="s">
        <v>20</v>
      </c>
      <c r="B29" s="16" t="s">
        <v>7</v>
      </c>
      <c r="C29" s="16">
        <v>0</v>
      </c>
      <c r="D29" s="16">
        <v>0</v>
      </c>
      <c r="E29" s="32">
        <v>0</v>
      </c>
      <c r="F29" s="18"/>
      <c r="G29" s="15" t="s">
        <v>120</v>
      </c>
      <c r="H29" s="20">
        <v>32</v>
      </c>
      <c r="I29" s="16" t="s">
        <v>54</v>
      </c>
      <c r="J29" s="48" t="s">
        <v>151</v>
      </c>
      <c r="K29" s="16" t="s">
        <v>35</v>
      </c>
      <c r="L29" s="16" t="s">
        <v>77</v>
      </c>
      <c r="M29" s="24">
        <v>10000</v>
      </c>
      <c r="N29" s="15">
        <f>Tabella1[[#This Row],[Fabbisogno annuo]]*4</f>
        <v>40000</v>
      </c>
      <c r="O29" s="22">
        <v>1.98</v>
      </c>
      <c r="P29" s="25" t="s">
        <v>184</v>
      </c>
      <c r="Q29" s="52" t="s">
        <v>214</v>
      </c>
      <c r="R29" s="16" t="s">
        <v>213</v>
      </c>
      <c r="S29" s="15" t="s">
        <v>257</v>
      </c>
      <c r="T29" s="16" t="s">
        <v>222</v>
      </c>
      <c r="U29" s="59"/>
      <c r="V29" s="16" t="s">
        <v>222</v>
      </c>
      <c r="W29" s="16" t="s">
        <v>222</v>
      </c>
      <c r="X29" s="9"/>
      <c r="Y29" s="9"/>
      <c r="Z29" s="9"/>
      <c r="AA29" s="9"/>
      <c r="AB29" s="9"/>
      <c r="AC29" s="9">
        <f>Tabella1[[#This Row],[Prezzo offerto per u.m. senza IVA]]*Tabella1[[#This Row],[Fabbisogno quadriennale]]</f>
        <v>0</v>
      </c>
      <c r="AD29" s="9"/>
      <c r="AE29" s="9">
        <f>Tabella1[[#This Row],[Prezzo offerto per u.m. senza IVA]]*Tabella1[[#This Row],[Numero di u.m. per confezione]]</f>
        <v>0</v>
      </c>
      <c r="AF29" s="16" t="s">
        <v>97</v>
      </c>
      <c r="AG29" s="22">
        <v>0.39600000000000002</v>
      </c>
      <c r="AH29" s="23">
        <f>Tabella1[[#This Row],[PU aggiudicazione]]*Tabella1[[#This Row],[Fabbisogno quadriennale]]</f>
        <v>15840</v>
      </c>
    </row>
    <row r="30" spans="1:34" s="8" customFormat="1" ht="165" x14ac:dyDescent="0.2">
      <c r="A30" s="9">
        <v>46</v>
      </c>
      <c r="B30" s="9">
        <v>46</v>
      </c>
      <c r="C30" s="9">
        <v>46</v>
      </c>
      <c r="D30" s="9">
        <v>46</v>
      </c>
      <c r="E30" s="31">
        <v>46</v>
      </c>
      <c r="F30" s="18" t="s">
        <v>174</v>
      </c>
      <c r="G30" s="15">
        <v>6024538607</v>
      </c>
      <c r="H30" s="20">
        <v>46</v>
      </c>
      <c r="I30" s="16" t="s">
        <v>14</v>
      </c>
      <c r="J30" s="48" t="s">
        <v>144</v>
      </c>
      <c r="K30" s="16" t="s">
        <v>65</v>
      </c>
      <c r="L30" s="16" t="s">
        <v>51</v>
      </c>
      <c r="M30" s="15">
        <v>11948400</v>
      </c>
      <c r="N30" s="15">
        <f>Tabella1[[#This Row],[Fabbisogno annuo]]*4</f>
        <v>47793600</v>
      </c>
      <c r="O30" s="22">
        <v>7.24</v>
      </c>
      <c r="P30" s="25" t="s">
        <v>185</v>
      </c>
      <c r="Q30" s="16" t="s">
        <v>222</v>
      </c>
      <c r="R30" s="16" t="s">
        <v>238</v>
      </c>
      <c r="S30" s="15" t="s">
        <v>260</v>
      </c>
      <c r="T30" s="16" t="s">
        <v>222</v>
      </c>
      <c r="U30" s="59"/>
      <c r="V30" s="16" t="s">
        <v>215</v>
      </c>
      <c r="W30" s="16" t="s">
        <v>216</v>
      </c>
      <c r="X30" s="9"/>
      <c r="Y30" s="9"/>
      <c r="Z30" s="9"/>
      <c r="AA30" s="9"/>
      <c r="AB30" s="9"/>
      <c r="AC30" s="9">
        <f>Tabella1[[#This Row],[Prezzo offerto per u.m. senza IVA]]*Tabella1[[#This Row],[Fabbisogno quadriennale]]</f>
        <v>0</v>
      </c>
      <c r="AD30" s="9"/>
      <c r="AE30" s="9">
        <f>Tabella1[[#This Row],[Prezzo offerto per u.m. senza IVA]]*Tabella1[[#This Row],[Numero di u.m. per confezione]]</f>
        <v>0</v>
      </c>
      <c r="AF30" s="16"/>
      <c r="AG30" s="22">
        <v>3.6200000000000003E-2</v>
      </c>
      <c r="AH30" s="23">
        <f>Tabella1[[#This Row],[PU aggiudicazione]]*Tabella1[[#This Row],[Fabbisogno quadriennale]]</f>
        <v>1730128.32</v>
      </c>
    </row>
    <row r="31" spans="1:34" s="8" customFormat="1" ht="60" x14ac:dyDescent="0.2">
      <c r="A31" s="9">
        <v>55</v>
      </c>
      <c r="B31" s="9">
        <v>55</v>
      </c>
      <c r="C31" s="9">
        <v>55</v>
      </c>
      <c r="D31" s="9">
        <v>55</v>
      </c>
      <c r="E31" s="31">
        <v>55</v>
      </c>
      <c r="F31" s="18"/>
      <c r="G31" s="15" t="s">
        <v>124</v>
      </c>
      <c r="H31" s="20">
        <v>55</v>
      </c>
      <c r="I31" s="16" t="s">
        <v>57</v>
      </c>
      <c r="J31" s="16" t="s">
        <v>154</v>
      </c>
      <c r="K31" s="16" t="s">
        <v>1</v>
      </c>
      <c r="L31" s="16" t="s">
        <v>78</v>
      </c>
      <c r="M31" s="16">
        <v>3666</v>
      </c>
      <c r="N31" s="16">
        <f>Tabella1[[#This Row],[Fabbisogno annuo]]*4</f>
        <v>14664</v>
      </c>
      <c r="O31" s="22">
        <v>1.18</v>
      </c>
      <c r="P31" s="25" t="s">
        <v>184</v>
      </c>
      <c r="Q31" s="52" t="s">
        <v>217</v>
      </c>
      <c r="R31" s="16" t="s">
        <v>218</v>
      </c>
      <c r="S31" s="15" t="s">
        <v>248</v>
      </c>
      <c r="T31" s="16" t="s">
        <v>222</v>
      </c>
      <c r="U31" s="59"/>
      <c r="V31" s="16" t="s">
        <v>222</v>
      </c>
      <c r="W31" s="16" t="s">
        <v>222</v>
      </c>
      <c r="X31" s="9"/>
      <c r="Y31" s="9"/>
      <c r="Z31" s="9"/>
      <c r="AA31" s="9"/>
      <c r="AB31" s="9"/>
      <c r="AC31" s="9">
        <f>Tabella1[[#This Row],[Prezzo offerto per u.m. senza IVA]]*Tabella1[[#This Row],[Fabbisogno quadriennale]]</f>
        <v>0</v>
      </c>
      <c r="AD31" s="9"/>
      <c r="AE31" s="9">
        <f>Tabella1[[#This Row],[Prezzo offerto per u.m. senza IVA]]*Tabella1[[#This Row],[Numero di u.m. per confezione]]</f>
        <v>0</v>
      </c>
      <c r="AF31" s="16" t="s">
        <v>100</v>
      </c>
      <c r="AG31" s="22">
        <v>1.18</v>
      </c>
      <c r="AH31" s="23">
        <f>Tabella1[[#This Row],[PU aggiudicazione]]*Tabella1[[#This Row],[Fabbisogno quadriennale]]</f>
        <v>17303.52</v>
      </c>
    </row>
    <row r="32" spans="1:34" s="8" customFormat="1" ht="75" x14ac:dyDescent="0.2">
      <c r="A32" s="9">
        <v>56</v>
      </c>
      <c r="B32" s="9">
        <v>56</v>
      </c>
      <c r="C32" s="9">
        <v>56</v>
      </c>
      <c r="D32" s="9">
        <v>56</v>
      </c>
      <c r="E32" s="31">
        <v>56</v>
      </c>
      <c r="F32" s="18"/>
      <c r="G32" s="15" t="s">
        <v>125</v>
      </c>
      <c r="H32" s="20">
        <v>56</v>
      </c>
      <c r="I32" s="16" t="s">
        <v>59</v>
      </c>
      <c r="J32" s="30" t="s">
        <v>155</v>
      </c>
      <c r="K32" s="16" t="s">
        <v>1</v>
      </c>
      <c r="L32" s="16" t="s">
        <v>78</v>
      </c>
      <c r="M32" s="16">
        <v>15408</v>
      </c>
      <c r="N32" s="16">
        <f>Tabella1[[#This Row],[Fabbisogno annuo]]*4</f>
        <v>61632</v>
      </c>
      <c r="O32" s="22">
        <v>0.84</v>
      </c>
      <c r="P32" s="25" t="s">
        <v>190</v>
      </c>
      <c r="Q32" s="16" t="s">
        <v>222</v>
      </c>
      <c r="R32" s="16" t="s">
        <v>235</v>
      </c>
      <c r="S32" s="57" t="s">
        <v>234</v>
      </c>
      <c r="T32" s="16" t="s">
        <v>219</v>
      </c>
      <c r="U32" s="15"/>
      <c r="V32" s="16" t="s">
        <v>222</v>
      </c>
      <c r="W32" s="16" t="s">
        <v>222</v>
      </c>
      <c r="X32" s="9"/>
      <c r="Y32" s="9"/>
      <c r="Z32" s="9"/>
      <c r="AA32" s="9"/>
      <c r="AB32" s="9"/>
      <c r="AC32" s="9">
        <f>Tabella1[[#This Row],[Prezzo offerto per u.m. senza IVA]]*Tabella1[[#This Row],[Fabbisogno quadriennale]]</f>
        <v>0</v>
      </c>
      <c r="AD32" s="9"/>
      <c r="AE32" s="9">
        <f>Tabella1[[#This Row],[Prezzo offerto per u.m. senza IVA]]*Tabella1[[#This Row],[Numero di u.m. per confezione]]</f>
        <v>0</v>
      </c>
      <c r="AF32" s="16" t="s">
        <v>100</v>
      </c>
      <c r="AG32" s="22">
        <v>0.84</v>
      </c>
      <c r="AH32" s="23">
        <f>Tabella1[[#This Row],[PU aggiudicazione]]*Tabella1[[#This Row],[Fabbisogno quadriennale]]</f>
        <v>51770.879999999997</v>
      </c>
    </row>
    <row r="33" spans="1:34" s="8" customFormat="1" ht="90" x14ac:dyDescent="0.2">
      <c r="A33" s="9">
        <v>57</v>
      </c>
      <c r="B33" s="9">
        <v>57</v>
      </c>
      <c r="C33" s="9">
        <v>57</v>
      </c>
      <c r="D33" s="9">
        <v>57</v>
      </c>
      <c r="E33" s="31">
        <v>57</v>
      </c>
      <c r="F33" s="18"/>
      <c r="G33" s="15" t="s">
        <v>126</v>
      </c>
      <c r="H33" s="20">
        <v>57</v>
      </c>
      <c r="I33" s="16" t="s">
        <v>60</v>
      </c>
      <c r="J33" s="30" t="s">
        <v>156</v>
      </c>
      <c r="K33" s="16" t="s">
        <v>1</v>
      </c>
      <c r="L33" s="16" t="s">
        <v>78</v>
      </c>
      <c r="M33" s="16">
        <v>39616</v>
      </c>
      <c r="N33" s="16">
        <f>Tabella1[[#This Row],[Fabbisogno annuo]]*4</f>
        <v>158464</v>
      </c>
      <c r="O33" s="22">
        <v>1.39</v>
      </c>
      <c r="P33" s="25" t="s">
        <v>190</v>
      </c>
      <c r="Q33" s="16" t="s">
        <v>222</v>
      </c>
      <c r="R33" s="16" t="s">
        <v>235</v>
      </c>
      <c r="S33" s="57" t="s">
        <v>236</v>
      </c>
      <c r="T33" s="16" t="s">
        <v>219</v>
      </c>
      <c r="U33" s="15"/>
      <c r="V33" s="16" t="s">
        <v>222</v>
      </c>
      <c r="W33" s="16" t="s">
        <v>222</v>
      </c>
      <c r="X33" s="9"/>
      <c r="Y33" s="9"/>
      <c r="Z33" s="9"/>
      <c r="AA33" s="9"/>
      <c r="AB33" s="9"/>
      <c r="AC33" s="9">
        <f>Tabella1[[#This Row],[Prezzo offerto per u.m. senza IVA]]*Tabella1[[#This Row],[Fabbisogno quadriennale]]</f>
        <v>0</v>
      </c>
      <c r="AD33" s="9"/>
      <c r="AE33" s="9">
        <f>Tabella1[[#This Row],[Prezzo offerto per u.m. senza IVA]]*Tabella1[[#This Row],[Numero di u.m. per confezione]]</f>
        <v>0</v>
      </c>
      <c r="AF33" s="16" t="s">
        <v>100</v>
      </c>
      <c r="AG33" s="22">
        <v>1.39</v>
      </c>
      <c r="AH33" s="23">
        <f>Tabella1[[#This Row],[PU aggiudicazione]]*Tabella1[[#This Row],[Fabbisogno quadriennale]]</f>
        <v>220264.95999999999</v>
      </c>
    </row>
    <row r="34" spans="1:34" ht="60" x14ac:dyDescent="0.2">
      <c r="A34" s="9">
        <v>58</v>
      </c>
      <c r="B34" s="9">
        <v>58</v>
      </c>
      <c r="C34" s="9">
        <v>58</v>
      </c>
      <c r="D34" s="9">
        <v>58</v>
      </c>
      <c r="E34" s="31">
        <v>58</v>
      </c>
      <c r="F34" s="18"/>
      <c r="G34" s="15" t="s">
        <v>127</v>
      </c>
      <c r="H34" s="20">
        <v>58</v>
      </c>
      <c r="I34" s="16" t="s">
        <v>52</v>
      </c>
      <c r="J34" s="51" t="s">
        <v>157</v>
      </c>
      <c r="K34" s="16" t="s">
        <v>1</v>
      </c>
      <c r="L34" s="16" t="s">
        <v>78</v>
      </c>
      <c r="M34" s="16">
        <v>51489</v>
      </c>
      <c r="N34" s="16">
        <f>Tabella1[[#This Row],[Fabbisogno annuo]]*4</f>
        <v>205956</v>
      </c>
      <c r="O34" s="22">
        <v>1.1180000000000001</v>
      </c>
      <c r="P34" s="25" t="s">
        <v>184</v>
      </c>
      <c r="Q34" s="56">
        <v>16594</v>
      </c>
      <c r="R34" s="52" t="s">
        <v>220</v>
      </c>
      <c r="S34" s="15" t="s">
        <v>249</v>
      </c>
      <c r="T34" s="16" t="s">
        <v>222</v>
      </c>
      <c r="U34" s="59"/>
      <c r="V34" s="16" t="s">
        <v>222</v>
      </c>
      <c r="W34" s="16" t="s">
        <v>222</v>
      </c>
      <c r="X34" s="16"/>
      <c r="Y34" s="16"/>
      <c r="Z34" s="16"/>
      <c r="AA34" s="16"/>
      <c r="AB34" s="16"/>
      <c r="AC34" s="16">
        <f>Tabella1[[#This Row],[Prezzo offerto per u.m. senza IVA]]*Tabella1[[#This Row],[Fabbisogno quadriennale]]</f>
        <v>0</v>
      </c>
      <c r="AD34" s="16"/>
      <c r="AE34" s="16">
        <f>Tabella1[[#This Row],[Prezzo offerto per u.m. senza IVA]]*Tabella1[[#This Row],[Numero di u.m. per confezione]]</f>
        <v>0</v>
      </c>
      <c r="AF34" s="16" t="s">
        <v>100</v>
      </c>
      <c r="AG34" s="22">
        <v>1.1180000000000001</v>
      </c>
      <c r="AH34" s="23">
        <f>Tabella1[[#This Row],[PU aggiudicazione]]*Tabella1[[#This Row],[Fabbisogno quadriennale]]</f>
        <v>230258.80800000002</v>
      </c>
    </row>
    <row r="35" spans="1:34" s="8" customFormat="1" ht="60" x14ac:dyDescent="0.2">
      <c r="A35" s="9">
        <v>59</v>
      </c>
      <c r="B35" s="9">
        <v>59</v>
      </c>
      <c r="C35" s="9">
        <v>59</v>
      </c>
      <c r="D35" s="9">
        <v>59</v>
      </c>
      <c r="E35" s="31">
        <v>59</v>
      </c>
      <c r="F35" s="18"/>
      <c r="G35" s="15" t="s">
        <v>128</v>
      </c>
      <c r="H35" s="20">
        <v>59</v>
      </c>
      <c r="I35" s="16" t="s">
        <v>9</v>
      </c>
      <c r="J35" s="30" t="s">
        <v>158</v>
      </c>
      <c r="K35" s="16" t="s">
        <v>1</v>
      </c>
      <c r="L35" s="16" t="s">
        <v>78</v>
      </c>
      <c r="M35" s="16">
        <v>22082</v>
      </c>
      <c r="N35" s="16">
        <f>Tabella1[[#This Row],[Fabbisogno annuo]]*4</f>
        <v>88328</v>
      </c>
      <c r="O35" s="25">
        <v>1.83</v>
      </c>
      <c r="P35" s="25" t="s">
        <v>184</v>
      </c>
      <c r="Q35" s="56">
        <v>16594</v>
      </c>
      <c r="R35" s="52" t="s">
        <v>220</v>
      </c>
      <c r="S35" s="15" t="s">
        <v>250</v>
      </c>
      <c r="T35" s="16" t="s">
        <v>222</v>
      </c>
      <c r="U35" s="59"/>
      <c r="V35" s="16" t="s">
        <v>222</v>
      </c>
      <c r="W35" s="16" t="s">
        <v>222</v>
      </c>
      <c r="X35" s="16"/>
      <c r="Y35" s="16"/>
      <c r="Z35" s="16"/>
      <c r="AA35" s="16"/>
      <c r="AB35" s="16"/>
      <c r="AC35" s="16">
        <f>Tabella1[[#This Row],[Prezzo offerto per u.m. senza IVA]]*Tabella1[[#This Row],[Fabbisogno quadriennale]]</f>
        <v>0</v>
      </c>
      <c r="AD35" s="16"/>
      <c r="AE35" s="16">
        <f>Tabella1[[#This Row],[Prezzo offerto per u.m. senza IVA]]*Tabella1[[#This Row],[Numero di u.m. per confezione]]</f>
        <v>0</v>
      </c>
      <c r="AF35" s="16" t="s">
        <v>100</v>
      </c>
      <c r="AG35" s="25">
        <v>1.83</v>
      </c>
      <c r="AH35" s="26">
        <f>Tabella1[[#This Row],[PU aggiudicazione]]*Tabella1[[#This Row],[Fabbisogno quadriennale]]</f>
        <v>161640.24000000002</v>
      </c>
    </row>
    <row r="36" spans="1:34" s="8" customFormat="1" ht="45" x14ac:dyDescent="0.2">
      <c r="A36" s="9">
        <v>60</v>
      </c>
      <c r="B36" s="9">
        <v>60</v>
      </c>
      <c r="C36" s="9">
        <v>60</v>
      </c>
      <c r="D36" s="9">
        <v>60</v>
      </c>
      <c r="E36" s="31">
        <v>60</v>
      </c>
      <c r="F36" s="18"/>
      <c r="G36" s="15">
        <v>6024930983</v>
      </c>
      <c r="H36" s="20">
        <v>60</v>
      </c>
      <c r="I36" s="16" t="s">
        <v>10</v>
      </c>
      <c r="J36" s="30" t="s">
        <v>159</v>
      </c>
      <c r="K36" s="16" t="s">
        <v>35</v>
      </c>
      <c r="L36" s="16" t="s">
        <v>77</v>
      </c>
      <c r="M36" s="16">
        <v>2119</v>
      </c>
      <c r="N36" s="16">
        <f>Tabella1[[#This Row],[Fabbisogno annuo]]*4</f>
        <v>8476</v>
      </c>
      <c r="O36" s="25">
        <v>1.18</v>
      </c>
      <c r="P36" s="25" t="s">
        <v>184</v>
      </c>
      <c r="Q36" s="56">
        <v>16596</v>
      </c>
      <c r="R36" s="52" t="s">
        <v>218</v>
      </c>
      <c r="S36" s="15" t="s">
        <v>251</v>
      </c>
      <c r="T36" s="16" t="s">
        <v>222</v>
      </c>
      <c r="U36" s="59"/>
      <c r="V36" s="16" t="s">
        <v>222</v>
      </c>
      <c r="W36" s="16" t="s">
        <v>222</v>
      </c>
      <c r="X36" s="16"/>
      <c r="Y36" s="16"/>
      <c r="Z36" s="16"/>
      <c r="AA36" s="16"/>
      <c r="AB36" s="16"/>
      <c r="AC36" s="16">
        <f>Tabella1[[#This Row],[Prezzo offerto per u.m. senza IVA]]*Tabella1[[#This Row],[Fabbisogno quadriennale]]</f>
        <v>0</v>
      </c>
      <c r="AD36" s="16"/>
      <c r="AE36" s="16">
        <f>Tabella1[[#This Row],[Prezzo offerto per u.m. senza IVA]]*Tabella1[[#This Row],[Numero di u.m. per confezione]]</f>
        <v>0</v>
      </c>
      <c r="AF36" s="16"/>
      <c r="AG36" s="25">
        <v>0.47199999999999998</v>
      </c>
      <c r="AH36" s="26">
        <f>Tabella1[[#This Row],[PU aggiudicazione]]*Tabella1[[#This Row],[Fabbisogno quadriennale]]</f>
        <v>4000.6719999999996</v>
      </c>
    </row>
    <row r="37" spans="1:34" s="8" customFormat="1" ht="45" x14ac:dyDescent="0.2">
      <c r="A37" s="8">
        <v>61</v>
      </c>
      <c r="B37" s="8">
        <v>61</v>
      </c>
      <c r="C37" s="8">
        <v>61</v>
      </c>
      <c r="D37" s="8">
        <v>61</v>
      </c>
      <c r="E37" s="8">
        <v>61</v>
      </c>
      <c r="F37" s="18"/>
      <c r="G37" s="15" t="s">
        <v>129</v>
      </c>
      <c r="H37" s="20">
        <v>61</v>
      </c>
      <c r="I37" s="16" t="s">
        <v>55</v>
      </c>
      <c r="J37" s="30" t="s">
        <v>160</v>
      </c>
      <c r="K37" s="16" t="s">
        <v>35</v>
      </c>
      <c r="L37" s="16" t="s">
        <v>77</v>
      </c>
      <c r="M37" s="16">
        <v>24560</v>
      </c>
      <c r="N37" s="16">
        <f>Tabella1[[#This Row],[Fabbisogno annuo]]*4</f>
        <v>98240</v>
      </c>
      <c r="O37" s="25">
        <v>0.42799999999999999</v>
      </c>
      <c r="P37" s="25" t="s">
        <v>184</v>
      </c>
      <c r="Q37" s="56">
        <v>19059</v>
      </c>
      <c r="R37" s="16" t="s">
        <v>221</v>
      </c>
      <c r="S37" s="15" t="s">
        <v>258</v>
      </c>
      <c r="T37" s="16" t="s">
        <v>222</v>
      </c>
      <c r="U37" s="59"/>
      <c r="V37" s="16" t="s">
        <v>222</v>
      </c>
      <c r="W37" s="16" t="s">
        <v>222</v>
      </c>
      <c r="X37" s="9"/>
      <c r="Y37" s="9"/>
      <c r="Z37" s="9"/>
      <c r="AA37" s="9"/>
      <c r="AB37" s="9"/>
      <c r="AC37" s="9">
        <f>Tabella1[[#This Row],[Prezzo offerto per u.m. senza IVA]]*Tabella1[[#This Row],[Fabbisogno quadriennale]]</f>
        <v>0</v>
      </c>
      <c r="AD37" s="9"/>
      <c r="AE37" s="9">
        <f>Tabella1[[#This Row],[Prezzo offerto per u.m. senza IVA]]*Tabella1[[#This Row],[Numero di u.m. per confezione]]</f>
        <v>0</v>
      </c>
      <c r="AF37" s="16"/>
      <c r="AG37" s="25">
        <v>0.42799999999999999</v>
      </c>
      <c r="AH37" s="26">
        <f>Tabella1[[#This Row],[PU aggiudicazione]]*Tabella1[[#This Row],[Fabbisogno quadriennale]]</f>
        <v>42046.720000000001</v>
      </c>
    </row>
    <row r="38" spans="1:34" s="8" customFormat="1" ht="45" x14ac:dyDescent="0.2">
      <c r="A38" s="7" t="s">
        <v>37</v>
      </c>
      <c r="B38" s="8">
        <v>0</v>
      </c>
      <c r="C38" s="8">
        <v>0</v>
      </c>
      <c r="D38" s="8">
        <v>0</v>
      </c>
      <c r="E38" s="8">
        <v>0</v>
      </c>
      <c r="F38" s="19"/>
      <c r="G38" s="15" t="s">
        <v>130</v>
      </c>
      <c r="H38" s="20">
        <v>62</v>
      </c>
      <c r="I38" s="16" t="s">
        <v>56</v>
      </c>
      <c r="J38" s="30" t="s">
        <v>161</v>
      </c>
      <c r="K38" s="16" t="s">
        <v>1</v>
      </c>
      <c r="L38" s="16" t="s">
        <v>77</v>
      </c>
      <c r="M38" s="16">
        <v>10825</v>
      </c>
      <c r="N38" s="16">
        <f>Tabella1[[#This Row],[Fabbisogno annuo]]*4</f>
        <v>43300</v>
      </c>
      <c r="O38" s="22">
        <v>1.48</v>
      </c>
      <c r="P38" s="25" t="s">
        <v>184</v>
      </c>
      <c r="Q38" s="56">
        <v>19059</v>
      </c>
      <c r="R38" s="16" t="s">
        <v>221</v>
      </c>
      <c r="S38" s="15" t="s">
        <v>252</v>
      </c>
      <c r="T38" s="16" t="s">
        <v>222</v>
      </c>
      <c r="U38" s="61"/>
      <c r="V38" s="16" t="s">
        <v>222</v>
      </c>
      <c r="W38" s="16" t="s">
        <v>222</v>
      </c>
      <c r="X38" s="9"/>
      <c r="Y38" s="9"/>
      <c r="Z38" s="9"/>
      <c r="AA38" s="9"/>
      <c r="AB38" s="9"/>
      <c r="AC38" s="9">
        <f>Tabella1[[#This Row],[Prezzo offerto per u.m. senza IVA]]*Tabella1[[#This Row],[Fabbisogno quadriennale]]</f>
        <v>0</v>
      </c>
      <c r="AD38" s="9"/>
      <c r="AE38" s="9">
        <f>Tabella1[[#This Row],[Prezzo offerto per u.m. senza IVA]]*Tabella1[[#This Row],[Numero di u.m. per confezione]]</f>
        <v>0</v>
      </c>
      <c r="AF38" s="16" t="s">
        <v>100</v>
      </c>
      <c r="AG38" s="22">
        <v>1.48</v>
      </c>
      <c r="AH38" s="23">
        <f>Tabella1[[#This Row],[PU aggiudicazione]]*Tabella1[[#This Row],[Fabbisogno quadriennale]]</f>
        <v>64084</v>
      </c>
    </row>
    <row r="39" spans="1:34" s="8" customFormat="1" x14ac:dyDescent="0.2">
      <c r="A39" s="8" t="s">
        <v>84</v>
      </c>
      <c r="H39" s="36"/>
      <c r="I39" s="5"/>
      <c r="J39" s="5"/>
      <c r="K39" s="5"/>
      <c r="L39" s="5"/>
      <c r="M39" s="37"/>
      <c r="N39" s="37"/>
      <c r="O39" s="39"/>
      <c r="P39" s="54"/>
      <c r="Q39" s="54"/>
      <c r="R39" s="55"/>
      <c r="S39" s="55"/>
      <c r="T39" s="55"/>
      <c r="U39" s="58"/>
      <c r="V39" s="55"/>
      <c r="W39" s="55"/>
      <c r="X39" s="38"/>
      <c r="Y39" s="38"/>
      <c r="Z39" s="38"/>
      <c r="AA39" s="38"/>
      <c r="AB39" s="38"/>
      <c r="AC39" s="38"/>
      <c r="AD39" s="38"/>
      <c r="AE39" s="38"/>
      <c r="AF39" s="38"/>
      <c r="AG39" s="40"/>
      <c r="AH39" s="41"/>
    </row>
    <row r="40" spans="1:34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34" x14ac:dyDescent="0.2">
      <c r="M41" s="11"/>
    </row>
    <row r="42" spans="1:34" s="8" customFormat="1" x14ac:dyDescent="0.2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0"/>
      <c r="AH42" s="10"/>
    </row>
    <row r="43" spans="1:34" s="8" customFormat="1" x14ac:dyDescent="0.2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0"/>
      <c r="AH43" s="10"/>
    </row>
    <row r="44" spans="1:34" s="8" customFormat="1" x14ac:dyDescent="0.2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0"/>
      <c r="AH44" s="10"/>
    </row>
    <row r="45" spans="1:34" s="8" customFormat="1" x14ac:dyDescent="0.2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0"/>
      <c r="AH45" s="10"/>
    </row>
    <row r="46" spans="1:34" s="8" customForma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0"/>
      <c r="AH46" s="10"/>
    </row>
    <row r="47" spans="1:34" s="8" customFormat="1" x14ac:dyDescent="0.2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0"/>
      <c r="AH47" s="10"/>
    </row>
    <row r="48" spans="1:34" s="8" customFormat="1" x14ac:dyDescent="0.2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0"/>
      <c r="AH48" s="10"/>
    </row>
    <row r="50" spans="1:34" s="8" customForma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0"/>
      <c r="AH50" s="10"/>
    </row>
    <row r="52" spans="1:34" s="8" customFormat="1" x14ac:dyDescent="0.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0"/>
      <c r="AH52" s="10"/>
    </row>
    <row r="53" spans="1:34" s="8" customFormat="1" x14ac:dyDescent="0.2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0"/>
      <c r="AH53" s="10"/>
    </row>
    <row r="54" spans="1:34" s="8" customFormat="1" x14ac:dyDescent="0.2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0"/>
      <c r="AH54" s="10"/>
    </row>
    <row r="55" spans="1:34" s="8" customFormat="1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1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0"/>
      <c r="AH55" s="10"/>
    </row>
    <row r="59" spans="1:34" s="8" customFormat="1" x14ac:dyDescent="0.2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1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0"/>
      <c r="AH59" s="10"/>
    </row>
    <row r="60" spans="1:34" s="8" customFormat="1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1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0"/>
      <c r="AH60" s="10"/>
    </row>
    <row r="61" spans="1:34" s="8" customFormat="1" x14ac:dyDescent="0.2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1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0"/>
      <c r="AH61" s="10"/>
    </row>
    <row r="62" spans="1:34" s="8" customFormat="1" x14ac:dyDescent="0.2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1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10"/>
      <c r="AH62" s="10"/>
    </row>
    <row r="66" ht="32.25" customHeight="1" x14ac:dyDescent="0.2"/>
    <row r="67" ht="30.75" customHeight="1" x14ac:dyDescent="0.2"/>
  </sheetData>
  <sortState ref="A4:U68">
    <sortCondition ref="L4:L68"/>
  </sortState>
  <dataConsolidate/>
  <conditionalFormatting sqref="A37:A38 A2:A26">
    <cfRule type="expression" dxfId="75" priority="121">
      <formula>OR(#REF!=1,#REF!=1,#REF!=1,#REF!=1)</formula>
    </cfRule>
  </conditionalFormatting>
  <conditionalFormatting sqref="M16:N16 M29">
    <cfRule type="expression" dxfId="74" priority="122">
      <formula>AND($M16&lt;&gt;#REF!,#REF!&lt;&gt;"ok")</formula>
    </cfRule>
  </conditionalFormatting>
  <pageMargins left="0.70866141732283472" right="0.70866141732283472" top="0.82677165354330717" bottom="0.74803149606299213" header="0.31496062992125984" footer="0.31496062992125984"/>
  <pageSetup paperSize="8" scale="69" fitToHeight="0" orientation="landscape" r:id="rId1"/>
  <headerFooter>
    <oddHeader xml:space="preserve">&amp;C&amp;"Trebuchet MS,Grassetto"&amp;12Procedura Aperta per la fornitura di &amp;14
&amp;16Antisettici e Disinfettanti&amp;14
&amp;16Allegato A6 - Elenco Lotti e Basi d'Asta&amp;14
</oddHeader>
    <oddFooter>&amp;R&amp;P di &amp;N</oddFooter>
  </headerFooter>
  <ignoredErrors>
    <ignoredError sqref="Q18:Q19 Q31 Q28:Q29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C6CA09-58E4-4AC2-950E-D760696B986F}"/>
</file>

<file path=customXml/itemProps2.xml><?xml version="1.0" encoding="utf-8"?>
<ds:datastoreItem xmlns:ds="http://schemas.openxmlformats.org/officeDocument/2006/customXml" ds:itemID="{7944474F-76D9-47F0-A3F7-E512D2E00782}"/>
</file>

<file path=customXml/itemProps3.xml><?xml version="1.0" encoding="utf-8"?>
<ds:datastoreItem xmlns:ds="http://schemas.openxmlformats.org/officeDocument/2006/customXml" ds:itemID="{AB5AC0BA-8709-40AB-98FF-73DA582BA9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Sintesi Lotti</vt:lpstr>
      <vt:lpstr>Foglio1</vt:lpstr>
      <vt:lpstr>'Sintesi Lotti'!Area_stampa</vt:lpstr>
      <vt:lpstr>'Sintesi Lotti'!Titoli_stampa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d.tomo@soresa.it</dc:creator>
  <cp:lastModifiedBy>Mariangela Carbonaro</cp:lastModifiedBy>
  <cp:lastPrinted>2017-06-19T10:49:35Z</cp:lastPrinted>
  <dcterms:created xsi:type="dcterms:W3CDTF">2014-03-26T15:16:41Z</dcterms:created>
  <dcterms:modified xsi:type="dcterms:W3CDTF">2017-06-20T07:59:38Z</dcterms:modified>
</cp:coreProperties>
</file>